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Naslovna strana" sheetId="1" r:id="rId1"/>
    <sheet name="1. Deonice naftovoda" sheetId="2" r:id="rId2"/>
    <sheet name="2. Transportovane količine" sheetId="3" r:id="rId3"/>
    <sheet name="Sheet1" sheetId="4" state="hidden" r:id="rId4"/>
    <sheet name="3. Nafta po tipovima" sheetId="5" r:id="rId5"/>
    <sheet name="4. СИТС" sheetId="6" r:id="rId6"/>
    <sheet name="5. Gubici" sheetId="7" r:id="rId7"/>
    <sheet name="6. Korisnici transporta" sheetId="8" r:id="rId8"/>
    <sheet name="7. Prekidi transporta" sheetId="9" r:id="rId9"/>
  </sheets>
  <definedNames>
    <definedName name="_xlfn.SINGLE" hidden="1">#NAME?</definedName>
    <definedName name="_xlnm.Print_Area" localSheetId="1">'1. Deonice naftovoda'!$A$1:$G$11</definedName>
    <definedName name="_xlnm.Print_Area" localSheetId="2">'2. Transportovane količine'!$A$1:$N$23</definedName>
    <definedName name="_xlnm.Print_Area" localSheetId="4">'3. Nafta po tipovima'!$A$1:$K$77</definedName>
    <definedName name="_xlnm.Print_Area" localSheetId="5">'4. СИТС'!$A$1:$M$23</definedName>
    <definedName name="_xlnm.Print_Area" localSheetId="6">'5. Gubici'!$A$1:$G$13</definedName>
    <definedName name="_xlnm.Print_Area" localSheetId="7">'6. Korisnici transporta'!$A$1:$J$12</definedName>
    <definedName name="_xlnm.Print_Area" localSheetId="8">'7. Prekidi transporta'!$A$1:$M$101</definedName>
    <definedName name="_xlnm.Print_Area" localSheetId="0">'Naslovna strana'!$A$1:$D$27</definedName>
    <definedName name="_xlnm.Print_Titles" localSheetId="8">'7. Prekidi transporta'!$1:$4</definedName>
    <definedName name="Сирове_нафте_из_увоза">'3. Nafta po tipovima'!$B$12</definedName>
  </definedNames>
  <calcPr fullCalcOnLoad="1"/>
</workbook>
</file>

<file path=xl/sharedStrings.xml><?xml version="1.0" encoding="utf-8"?>
<sst xmlns="http://schemas.openxmlformats.org/spreadsheetml/2006/main" count="167" uniqueCount="102">
  <si>
    <t>Енергетска делатност:</t>
  </si>
  <si>
    <t xml:space="preserve">Назив енергетског субјекта: </t>
  </si>
  <si>
    <t>Седиште и адреса:</t>
  </si>
  <si>
    <t>* Телефон:</t>
  </si>
  <si>
    <t>* Електронска пошта:</t>
  </si>
  <si>
    <t>Датум обраде:</t>
  </si>
  <si>
    <t xml:space="preserve">Напомена: </t>
  </si>
  <si>
    <t>Транспорт нафте нафтоводима</t>
  </si>
  <si>
    <t>Датум:</t>
  </si>
  <si>
    <t>ДН-1</t>
  </si>
  <si>
    <t>ДН-2</t>
  </si>
  <si>
    <t>Увозне нафте укупно:</t>
  </si>
  <si>
    <t>Домаће нафте укупно:</t>
  </si>
  <si>
    <t>Деоница нафтовода</t>
  </si>
  <si>
    <t>Почетак деонице</t>
  </si>
  <si>
    <t>Крај деонице</t>
  </si>
  <si>
    <t>Укупно:</t>
  </si>
  <si>
    <t xml:space="preserve">ДН-1  </t>
  </si>
  <si>
    <t>Деоница</t>
  </si>
  <si>
    <t>НИС а.д.</t>
  </si>
  <si>
    <t>Коментар / Разлози одступања од плана</t>
  </si>
  <si>
    <t>Коментар / опис прекида и санације</t>
  </si>
  <si>
    <t>Локација</t>
  </si>
  <si>
    <t>Датум     
Од</t>
  </si>
  <si>
    <t>Датум          
До</t>
  </si>
  <si>
    <t>Датум          
 До</t>
  </si>
  <si>
    <t xml:space="preserve">Локација </t>
  </si>
  <si>
    <t>2. У случају потребе повећати број редова у табелама</t>
  </si>
  <si>
    <t>1. Тражени подаци се уносе у ћелије обојене жутом бојом</t>
  </si>
  <si>
    <t xml:space="preserve">ДН-2 </t>
  </si>
  <si>
    <t>ГОДИНИ</t>
  </si>
  <si>
    <t>Ред. 
бр.</t>
  </si>
  <si>
    <t>у [ t ]</t>
  </si>
  <si>
    <t>Трајање  
(дана)</t>
  </si>
  <si>
    <t>Остали</t>
  </si>
  <si>
    <t>Дужина деонице 
[ km ]</t>
  </si>
  <si>
    <t>Скраћени 
назив</t>
  </si>
  <si>
    <t>Јед.
мере</t>
  </si>
  <si>
    <t xml:space="preserve"> t </t>
  </si>
  <si>
    <t xml:space="preserve">Транспортована количина </t>
  </si>
  <si>
    <t xml:space="preserve">Губици </t>
  </si>
  <si>
    <t>%</t>
  </si>
  <si>
    <t xml:space="preserve">Транспортована количина     </t>
  </si>
  <si>
    <t>Бачко Ново Село</t>
  </si>
  <si>
    <t>Нови Сад</t>
  </si>
  <si>
    <t>Панчево</t>
  </si>
  <si>
    <t>Домаће нафте:</t>
  </si>
  <si>
    <t>месец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</si>
  <si>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</si>
  <si>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</si>
  <si>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</si>
  <si>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</si>
  <si>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</si>
  <si>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</si>
  <si>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</si>
  <si>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</si>
  <si>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</si>
  <si>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</si>
  <si>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</si>
  <si>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</si>
  <si>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НАПОМЕНА:</t>
  </si>
  <si>
    <t>у [%]</t>
  </si>
  <si>
    <t>СИТСт</t>
  </si>
  <si>
    <t>Период</t>
  </si>
  <si>
    <t>Табела НТ-1. ДЕОНИЦЕ НАФТОВОДА</t>
  </si>
  <si>
    <t>-</t>
  </si>
  <si>
    <t>Пројектовани годишњи капацитет деонице
[1.000 t/год]</t>
  </si>
  <si>
    <t>Сирове нафте из увоза:</t>
  </si>
  <si>
    <t>Транснафта А.Д.</t>
  </si>
  <si>
    <t>ГОДИНУ</t>
  </si>
  <si>
    <t>Коментар</t>
  </si>
  <si>
    <t>годишња 
количина</t>
  </si>
  <si>
    <t>У табеле се уносе подаци о реализованим тарифним елементима за претходну календарску годину</t>
  </si>
  <si>
    <t>односно подаци о планираним тарифним елементима за годину извештавања</t>
  </si>
  <si>
    <t>У колону "Тип нафте" уноси се назив сирове нафте из увоза (REBco/Ebco, Kirkuk, Novy Port, CPC.. .),</t>
  </si>
  <si>
    <t>а у друге две колоне транспортоване количине по деоницама</t>
  </si>
  <si>
    <t>3. Подаци о остварењу у претходној години се достављају годишње, најкасније до 01. фебруара. Године у којој се извештава</t>
  </si>
  <si>
    <t>Табела НТ-2.2. ПЛАНИРАНЕ КОЛИЧИНЕ НАФТЕ ПО ДЕОНИЦАМА И ПОРЕКЛУ СИРОВЕ НАФТЕ ЗА</t>
  </si>
  <si>
    <t>Табела НТ-4.2. СТЕПЕН ИСКОРИШЋЕНОСТИ КАПАЦИТЕТА СИСТЕМА ПО ДЕОНИЦАМА ЗА</t>
  </si>
  <si>
    <t>Табела НТ-5. ОСТВАРЕНИ ГУБИЦИ У ТРАНСПОРТУ НАФТЕ У</t>
  </si>
  <si>
    <t>Табела НТ-7.2. НЕПЛАНИРАНИ ПРЕКИДИ ТРАНСПОРТА НАФТЕ НАФТОВОДИМА У</t>
  </si>
  <si>
    <t>АГЕНЦИЈА ЗА ЕНЕРГЕТИКУ РЕПУБЛИКЕ СРБИЈЕ</t>
  </si>
  <si>
    <t>Увозне нафте:</t>
  </si>
  <si>
    <t xml:space="preserve">Табела НТ-4.1. ТРАНСПОРТОВАНЕ КОЛИЧИНЕ НАФТЕ ПО ДЕОНИЦАМА И ПОРЕКЛУ СИРОВЕ НАФТЕ У </t>
  </si>
  <si>
    <r>
      <t xml:space="preserve">Табела НТ-2.1. ТРАНСПОРТОВАНЕ КОЛИЧИНЕ НАФТЕ ПО ДЕОНИЦАМА И ПОРЕКЛУ СИРОВЕ НАФТЕ У </t>
    </r>
  </si>
  <si>
    <t xml:space="preserve">Табела НТ-3. ТРАНСПОРТОВАНЕ КОЛИЧИНЕ НАФТЕ ПО ТИПОВИМА СИРОВЕ НАФТЕ У </t>
  </si>
  <si>
    <t xml:space="preserve">Табела НТ-6. ТРАНСПОРТОВАНЕ КОЛИЧИНЕ СИРОВЕ НАФТЕ ПО КОРИСНИЦИМА ТРАНСПОРТА У </t>
  </si>
  <si>
    <t xml:space="preserve"> деоница
   тип нафте</t>
  </si>
  <si>
    <t>Табела НТ-7.1. ПЛАНИРАНИ ПРЕКИДИ ТРАНСПОРТА НАФТЕ НАФТОВОДИМА У</t>
  </si>
  <si>
    <t>План</t>
  </si>
  <si>
    <t>Реализација</t>
  </si>
  <si>
    <t>Табела НТ-7.3. ПЛАНИРАНИ ПРЕКИДИ ТРАНСПОРТА НАФТЕ НАФТОВОДИМА У</t>
  </si>
  <si>
    <t>ГОДИНИ (бр. месеци:</t>
  </si>
  <si>
    <t>)</t>
  </si>
  <si>
    <t xml:space="preserve">
Порекло нафте 
</t>
  </si>
  <si>
    <t>нето количина [ t ]</t>
  </si>
  <si>
    <t>Врста података:</t>
  </si>
  <si>
    <t>Енергетско технички подаци</t>
  </si>
  <si>
    <t>* Особа за контакт:</t>
  </si>
  <si>
    <t>Подаци за контакт</t>
  </si>
  <si>
    <t>Домаће сирове нафте:</t>
  </si>
  <si>
    <t>Регулаторна година: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</si>
</sst>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.00\ &quot;RSD&quot;_-;\-* #,##0.00\ &quot;RSD&quot;_-;_-* &quot;-&quot;??\ &quot;RSD&quot;_-;_-@_-"/>
    <numFmt numFmtId="170" formatCode="_-* #,##0\ _D_i_n_._-;\-* #,##0\ _D_i_n_._-;_-* &quot;-&quot;\ _D_i_n_.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\.mm\.yyyy"/>
    <numFmt numFmtId="182" formatCode="[$-409]dddd\,\ mmmm\ dd\,\ yyyy"/>
    <numFmt numFmtId="183" formatCode="#,##0.000"/>
    <numFmt numFmtId="184" formatCode="[$-241A]d\.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241A]dddd\,\ dd\.\ mmmm\ yyyy\."/>
    <numFmt numFmtId="190" formatCode="d/m/yyyy;@"/>
    <numFmt numFmtId="191" formatCode="dd/mm/yyyy;@"/>
  </numFmts>
  <fonts count="48">
    <font>
      <sz val="10"/>
      <name val="Arial"/>
      <family val="0"/>
    </font>
    <font>
      <sz val="8"/>
      <name val="Arial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8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 Narrow"/>
      <family val="2"/>
    </font>
    <font>
      <b/>
      <sz val="10"/>
      <color rgb="FF00206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 diagonalDown="1">
      <left style="thin"/>
      <right style="thin"/>
      <top style="double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hair"/>
      <bottom style="thin"/>
      <diagonal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14" fontId="2" fillId="33" borderId="0" xfId="0" applyNumberFormat="1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14" fontId="2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1" fontId="2" fillId="33" borderId="21" xfId="0" applyNumberFormat="1" applyFont="1" applyFill="1" applyBorder="1" applyAlignment="1" applyProtection="1">
      <alignment horizontal="center" vertical="center"/>
      <protection/>
    </xf>
    <xf numFmtId="181" fontId="2" fillId="34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left" vertical="center"/>
      <protection locked="0"/>
    </xf>
    <xf numFmtId="1" fontId="2" fillId="33" borderId="22" xfId="0" applyNumberFormat="1" applyFont="1" applyFill="1" applyBorder="1" applyAlignment="1" applyProtection="1">
      <alignment horizontal="center" vertical="center"/>
      <protection/>
    </xf>
    <xf numFmtId="181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left" vertical="center"/>
      <protection locked="0"/>
    </xf>
    <xf numFmtId="1" fontId="2" fillId="33" borderId="23" xfId="0" applyNumberFormat="1" applyFont="1" applyFill="1" applyBorder="1" applyAlignment="1" applyProtection="1">
      <alignment horizontal="center" vertical="center"/>
      <protection/>
    </xf>
    <xf numFmtId="181" fontId="2" fillId="34" borderId="12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horizontal="left" vertical="center"/>
      <protection locked="0"/>
    </xf>
    <xf numFmtId="181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46" fillId="33" borderId="18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left" vertical="center" wrapText="1"/>
    </xf>
    <xf numFmtId="0" fontId="47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 horizontal="center" vertical="center"/>
      <protection/>
    </xf>
    <xf numFmtId="4" fontId="3" fillId="33" borderId="12" xfId="0" applyNumberFormat="1" applyFont="1" applyFill="1" applyBorder="1" applyAlignment="1" applyProtection="1">
      <alignment/>
      <protection/>
    </xf>
    <xf numFmtId="4" fontId="3" fillId="33" borderId="31" xfId="0" applyNumberFormat="1" applyFont="1" applyFill="1" applyBorder="1" applyAlignment="1" applyProtection="1">
      <alignment/>
      <protection/>
    </xf>
    <xf numFmtId="4" fontId="6" fillId="33" borderId="12" xfId="0" applyNumberFormat="1" applyFont="1" applyFill="1" applyBorder="1" applyAlignment="1" applyProtection="1">
      <alignment/>
      <protection/>
    </xf>
    <xf numFmtId="4" fontId="6" fillId="33" borderId="31" xfId="0" applyNumberFormat="1" applyFont="1" applyFill="1" applyBorder="1" applyAlignment="1" applyProtection="1">
      <alignment/>
      <protection/>
    </xf>
    <xf numFmtId="4" fontId="2" fillId="33" borderId="32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4" fontId="6" fillId="33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 horizontal="right"/>
      <protection/>
    </xf>
    <xf numFmtId="14" fontId="2" fillId="33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49" fontId="2" fillId="34" borderId="0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locked="0"/>
    </xf>
    <xf numFmtId="183" fontId="6" fillId="34" borderId="16" xfId="0" applyNumberFormat="1" applyFont="1" applyFill="1" applyBorder="1" applyAlignment="1" applyProtection="1">
      <alignment/>
      <protection locked="0"/>
    </xf>
    <xf numFmtId="183" fontId="6" fillId="34" borderId="17" xfId="0" applyNumberFormat="1" applyFont="1" applyFill="1" applyBorder="1" applyAlignment="1" applyProtection="1">
      <alignment/>
      <protection locked="0"/>
    </xf>
    <xf numFmtId="183" fontId="6" fillId="34" borderId="10" xfId="0" applyNumberFormat="1" applyFont="1" applyFill="1" applyBorder="1" applyAlignment="1" applyProtection="1">
      <alignment/>
      <protection locked="0"/>
    </xf>
    <xf numFmtId="183" fontId="6" fillId="34" borderId="33" xfId="0" applyNumberFormat="1" applyFont="1" applyFill="1" applyBorder="1" applyAlignment="1" applyProtection="1">
      <alignment/>
      <protection locked="0"/>
    </xf>
    <xf numFmtId="183" fontId="6" fillId="34" borderId="11" xfId="0" applyNumberFormat="1" applyFont="1" applyFill="1" applyBorder="1" applyAlignment="1" applyProtection="1">
      <alignment/>
      <protection locked="0"/>
    </xf>
    <xf numFmtId="183" fontId="6" fillId="34" borderId="32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5" borderId="11" xfId="0" applyNumberForma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right" vertical="center"/>
      <protection/>
    </xf>
    <xf numFmtId="1" fontId="2" fillId="33" borderId="0" xfId="0" applyNumberFormat="1" applyFont="1" applyFill="1" applyAlignment="1" applyProtection="1">
      <alignment horizontal="right" vertical="center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4" fontId="2" fillId="33" borderId="0" xfId="0" applyNumberFormat="1" applyFont="1" applyFill="1" applyBorder="1" applyAlignment="1" applyProtection="1">
      <alignment horizontal="center" vertical="center"/>
      <protection/>
    </xf>
    <xf numFmtId="4" fontId="3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justify"/>
      <protection/>
    </xf>
    <xf numFmtId="1" fontId="2" fillId="33" borderId="0" xfId="0" applyNumberFormat="1" applyFont="1" applyFill="1" applyAlignment="1" applyProtection="1">
      <alignment horizontal="center" vertical="center"/>
      <protection/>
    </xf>
    <xf numFmtId="10" fontId="3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3" fillId="36" borderId="0" xfId="0" applyNumberFormat="1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1" fontId="2" fillId="36" borderId="0" xfId="0" applyNumberFormat="1" applyFont="1" applyFill="1" applyBorder="1" applyAlignment="1" applyProtection="1">
      <alignment horizontal="center" vertical="center"/>
      <protection/>
    </xf>
    <xf numFmtId="3" fontId="2" fillId="36" borderId="0" xfId="0" applyNumberFormat="1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181" fontId="2" fillId="36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/>
      <protection locked="0"/>
    </xf>
    <xf numFmtId="49" fontId="2" fillId="33" borderId="0" xfId="0" applyNumberFormat="1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 horizontal="center" vertical="center" wrapText="1"/>
      <protection/>
    </xf>
    <xf numFmtId="1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80" fontId="2" fillId="36" borderId="0" xfId="0" applyNumberFormat="1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horizontal="right" vertical="center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" fontId="2" fillId="33" borderId="31" xfId="0" applyNumberFormat="1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180" fontId="2" fillId="36" borderId="0" xfId="0" applyNumberFormat="1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6" borderId="0" xfId="0" applyFont="1" applyFill="1" applyBorder="1" applyAlignment="1" applyProtection="1">
      <alignment horizontal="left" vertical="center"/>
      <protection/>
    </xf>
    <xf numFmtId="4" fontId="6" fillId="34" borderId="16" xfId="0" applyNumberFormat="1" applyFont="1" applyFill="1" applyBorder="1" applyAlignment="1" applyProtection="1">
      <alignment/>
      <protection locked="0"/>
    </xf>
    <xf numFmtId="4" fontId="6" fillId="34" borderId="10" xfId="0" applyNumberFormat="1" applyFont="1" applyFill="1" applyBorder="1" applyAlignment="1" applyProtection="1">
      <alignment/>
      <protection locked="0"/>
    </xf>
    <xf numFmtId="4" fontId="6" fillId="34" borderId="11" xfId="0" applyNumberFormat="1" applyFont="1" applyFill="1" applyBorder="1" applyAlignment="1" applyProtection="1">
      <alignment/>
      <protection locked="0"/>
    </xf>
    <xf numFmtId="1" fontId="3" fillId="33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49" fontId="0" fillId="35" borderId="35" xfId="0" applyNumberFormat="1" applyFont="1" applyFill="1" applyBorder="1" applyAlignment="1" applyProtection="1">
      <alignment/>
      <protection locked="0"/>
    </xf>
    <xf numFmtId="49" fontId="0" fillId="35" borderId="11" xfId="0" applyNumberFormat="1" applyFont="1" applyFill="1" applyBorder="1" applyAlignment="1" applyProtection="1">
      <alignment/>
      <protection locked="0"/>
    </xf>
    <xf numFmtId="49" fontId="0" fillId="35" borderId="36" xfId="0" applyNumberFormat="1" applyFill="1" applyBorder="1" applyAlignment="1" applyProtection="1">
      <alignment/>
      <protection locked="0"/>
    </xf>
    <xf numFmtId="49" fontId="0" fillId="35" borderId="27" xfId="0" applyNumberFormat="1" applyFill="1" applyBorder="1" applyAlignment="1" applyProtection="1">
      <alignment/>
      <protection locked="0"/>
    </xf>
    <xf numFmtId="49" fontId="0" fillId="35" borderId="12" xfId="0" applyNumberFormat="1" applyFont="1" applyFill="1" applyBorder="1" applyAlignment="1" applyProtection="1">
      <alignment/>
      <protection locked="0"/>
    </xf>
    <xf numFmtId="49" fontId="0" fillId="35" borderId="27" xfId="0" applyNumberFormat="1" applyFont="1" applyFill="1" applyBorder="1" applyAlignment="1" applyProtection="1">
      <alignment/>
      <protection locked="0"/>
    </xf>
    <xf numFmtId="49" fontId="0" fillId="35" borderId="36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/>
    </xf>
    <xf numFmtId="49" fontId="0" fillId="35" borderId="27" xfId="0" applyNumberFormat="1" applyFont="1" applyFill="1" applyBorder="1" applyAlignment="1" applyProtection="1">
      <alignment horizontal="left" vertical="top"/>
      <protection locked="0"/>
    </xf>
    <xf numFmtId="0" fontId="0" fillId="33" borderId="37" xfId="0" applyNumberFormat="1" applyFont="1" applyFill="1" applyBorder="1" applyAlignment="1" applyProtection="1">
      <alignment horizontal="right"/>
      <protection/>
    </xf>
    <xf numFmtId="3" fontId="2" fillId="34" borderId="17" xfId="0" applyNumberFormat="1" applyFont="1" applyFill="1" applyBorder="1" applyAlignment="1" applyProtection="1">
      <alignment vertical="center"/>
      <protection locked="0"/>
    </xf>
    <xf numFmtId="3" fontId="2" fillId="34" borderId="38" xfId="0" applyNumberFormat="1" applyFont="1" applyFill="1" applyBorder="1" applyAlignment="1" applyProtection="1">
      <alignment vertical="center"/>
      <protection locked="0"/>
    </xf>
    <xf numFmtId="1" fontId="2" fillId="33" borderId="0" xfId="0" applyNumberFormat="1" applyFont="1" applyFill="1" applyAlignment="1" applyProtection="1">
      <alignment vertical="center"/>
      <protection/>
    </xf>
    <xf numFmtId="4" fontId="2" fillId="33" borderId="33" xfId="0" applyNumberFormat="1" applyFont="1" applyFill="1" applyBorder="1" applyAlignment="1" applyProtection="1">
      <alignment horizontal="right" vertical="center"/>
      <protection/>
    </xf>
    <xf numFmtId="4" fontId="2" fillId="34" borderId="32" xfId="0" applyNumberFormat="1" applyFont="1" applyFill="1" applyBorder="1" applyAlignment="1" applyProtection="1">
      <alignment horizontal="right" vertical="center"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4" fontId="2" fillId="34" borderId="33" xfId="0" applyNumberFormat="1" applyFont="1" applyFill="1" applyBorder="1" applyAlignment="1" applyProtection="1">
      <alignment/>
      <protection locked="0"/>
    </xf>
    <xf numFmtId="4" fontId="2" fillId="34" borderId="12" xfId="0" applyNumberFormat="1" applyFont="1" applyFill="1" applyBorder="1" applyAlignment="1" applyProtection="1">
      <alignment/>
      <protection locked="0"/>
    </xf>
    <xf numFmtId="4" fontId="2" fillId="34" borderId="31" xfId="0" applyNumberFormat="1" applyFont="1" applyFill="1" applyBorder="1" applyAlignment="1" applyProtection="1">
      <alignment/>
      <protection locked="0"/>
    </xf>
    <xf numFmtId="1" fontId="7" fillId="0" borderId="0" xfId="0" applyNumberFormat="1" applyFont="1" applyFill="1" applyAlignment="1" applyProtection="1">
      <alignment vertical="center"/>
      <protection locked="0"/>
    </xf>
    <xf numFmtId="4" fontId="2" fillId="33" borderId="10" xfId="0" applyNumberFormat="1" applyFont="1" applyFill="1" applyBorder="1" applyAlignment="1" applyProtection="1">
      <alignment horizontal="right"/>
      <protection/>
    </xf>
    <xf numFmtId="4" fontId="2" fillId="33" borderId="33" xfId="0" applyNumberFormat="1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 horizontal="center" vertical="justify"/>
      <protection/>
    </xf>
    <xf numFmtId="0" fontId="2" fillId="33" borderId="14" xfId="0" applyFont="1" applyFill="1" applyBorder="1" applyAlignment="1" applyProtection="1">
      <alignment horizontal="center" vertical="justify"/>
      <protection/>
    </xf>
    <xf numFmtId="10" fontId="3" fillId="33" borderId="30" xfId="0" applyNumberFormat="1" applyFont="1" applyFill="1" applyBorder="1" applyAlignment="1" applyProtection="1">
      <alignment/>
      <protection/>
    </xf>
    <xf numFmtId="10" fontId="3" fillId="33" borderId="39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191" fontId="2" fillId="34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40" xfId="0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0" fillId="33" borderId="40" xfId="0" applyFont="1" applyFill="1" applyBorder="1" applyAlignment="1" applyProtection="1">
      <alignment/>
      <protection/>
    </xf>
    <xf numFmtId="0" fontId="0" fillId="33" borderId="42" xfId="0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 horizontal="right"/>
      <protection/>
    </xf>
    <xf numFmtId="191" fontId="2" fillId="33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 horizontal="left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46" fillId="33" borderId="48" xfId="0" applyFont="1" applyFill="1" applyBorder="1" applyAlignment="1" applyProtection="1">
      <alignment horizontal="center" vertical="center"/>
      <protection/>
    </xf>
    <xf numFmtId="0" fontId="46" fillId="33" borderId="49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1" fontId="47" fillId="33" borderId="43" xfId="0" applyNumberFormat="1" applyFont="1" applyFill="1" applyBorder="1" applyAlignment="1" applyProtection="1">
      <alignment horizontal="center" vertical="center"/>
      <protection/>
    </xf>
    <xf numFmtId="0" fontId="47" fillId="33" borderId="50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183" fontId="0" fillId="35" borderId="53" xfId="0" applyNumberFormat="1" applyFill="1" applyBorder="1" applyAlignment="1" applyProtection="1">
      <alignment horizontal="right"/>
      <protection locked="0"/>
    </xf>
    <xf numFmtId="183" fontId="0" fillId="35" borderId="54" xfId="0" applyNumberFormat="1" applyFill="1" applyBorder="1" applyAlignment="1" applyProtection="1">
      <alignment horizontal="right"/>
      <protection locked="0"/>
    </xf>
    <xf numFmtId="183" fontId="0" fillId="35" borderId="55" xfId="0" applyNumberFormat="1" applyFill="1" applyBorder="1" applyAlignment="1" applyProtection="1">
      <alignment horizontal="right"/>
      <protection locked="0"/>
    </xf>
    <xf numFmtId="183" fontId="0" fillId="35" borderId="56" xfId="0" applyNumberFormat="1" applyFill="1" applyBorder="1" applyAlignment="1" applyProtection="1">
      <alignment horizontal="right"/>
      <protection locked="0"/>
    </xf>
    <xf numFmtId="183" fontId="0" fillId="35" borderId="57" xfId="0" applyNumberFormat="1" applyFill="1" applyBorder="1" applyAlignment="1" applyProtection="1">
      <alignment horizontal="right"/>
      <protection locked="0"/>
    </xf>
    <xf numFmtId="183" fontId="0" fillId="35" borderId="58" xfId="0" applyNumberFormat="1" applyFill="1" applyBorder="1" applyAlignment="1" applyProtection="1">
      <alignment horizontal="right"/>
      <protection locked="0"/>
    </xf>
    <xf numFmtId="183" fontId="0" fillId="35" borderId="59" xfId="0" applyNumberFormat="1" applyFill="1" applyBorder="1" applyAlignment="1" applyProtection="1">
      <alignment horizontal="right"/>
      <protection locked="0"/>
    </xf>
    <xf numFmtId="183" fontId="0" fillId="35" borderId="60" xfId="0" applyNumberFormat="1" applyFill="1" applyBorder="1" applyAlignment="1" applyProtection="1">
      <alignment horizontal="right"/>
      <protection locked="0"/>
    </xf>
    <xf numFmtId="0" fontId="0" fillId="33" borderId="61" xfId="0" applyFont="1" applyFill="1" applyBorder="1" applyAlignment="1" applyProtection="1">
      <alignment horizontal="center"/>
      <protection/>
    </xf>
    <xf numFmtId="0" fontId="0" fillId="33" borderId="44" xfId="0" applyFont="1" applyFill="1" applyBorder="1" applyAlignment="1" applyProtection="1">
      <alignment horizontal="center"/>
      <protection/>
    </xf>
    <xf numFmtId="49" fontId="0" fillId="33" borderId="53" xfId="0" applyNumberFormat="1" applyFill="1" applyBorder="1" applyAlignment="1" applyProtection="1">
      <alignment horizontal="center"/>
      <protection/>
    </xf>
    <xf numFmtId="49" fontId="0" fillId="33" borderId="54" xfId="0" applyNumberFormat="1" applyFill="1" applyBorder="1" applyAlignment="1" applyProtection="1">
      <alignment horizontal="center"/>
      <protection/>
    </xf>
    <xf numFmtId="49" fontId="0" fillId="33" borderId="56" xfId="0" applyNumberFormat="1" applyFill="1" applyBorder="1" applyAlignment="1" applyProtection="1">
      <alignment horizontal="center"/>
      <protection/>
    </xf>
    <xf numFmtId="0" fontId="0" fillId="33" borderId="62" xfId="0" applyFont="1" applyFill="1" applyBorder="1" applyAlignment="1" applyProtection="1">
      <alignment horizontal="center"/>
      <protection/>
    </xf>
    <xf numFmtId="0" fontId="0" fillId="33" borderId="63" xfId="0" applyFill="1" applyBorder="1" applyAlignment="1" applyProtection="1">
      <alignment horizontal="center"/>
      <protection/>
    </xf>
    <xf numFmtId="0" fontId="0" fillId="33" borderId="64" xfId="0" applyFill="1" applyBorder="1" applyAlignment="1" applyProtection="1">
      <alignment horizontal="center"/>
      <protection/>
    </xf>
    <xf numFmtId="183" fontId="0" fillId="35" borderId="25" xfId="0" applyNumberFormat="1" applyFill="1" applyBorder="1" applyAlignment="1" applyProtection="1">
      <alignment horizontal="right"/>
      <protection locked="0"/>
    </xf>
    <xf numFmtId="183" fontId="0" fillId="35" borderId="40" xfId="0" applyNumberFormat="1" applyFill="1" applyBorder="1" applyAlignment="1" applyProtection="1">
      <alignment horizontal="right"/>
      <protection locked="0"/>
    </xf>
    <xf numFmtId="183" fontId="0" fillId="35" borderId="42" xfId="0" applyNumberFormat="1" applyFill="1" applyBorder="1" applyAlignment="1" applyProtection="1">
      <alignment horizontal="right"/>
      <protection locked="0"/>
    </xf>
    <xf numFmtId="1" fontId="8" fillId="33" borderId="65" xfId="0" applyNumberFormat="1" applyFont="1" applyFill="1" applyBorder="1" applyAlignment="1" applyProtection="1">
      <alignment horizontal="center" vertical="center"/>
      <protection/>
    </xf>
    <xf numFmtId="1" fontId="8" fillId="33" borderId="22" xfId="0" applyNumberFormat="1" applyFont="1" applyFill="1" applyBorder="1" applyAlignment="1" applyProtection="1">
      <alignment horizontal="center" vertical="center"/>
      <protection/>
    </xf>
    <xf numFmtId="1" fontId="8" fillId="33" borderId="66" xfId="0" applyNumberFormat="1" applyFont="1" applyFill="1" applyBorder="1" applyAlignment="1" applyProtection="1">
      <alignment horizontal="center" vertical="center"/>
      <protection/>
    </xf>
    <xf numFmtId="0" fontId="0" fillId="33" borderId="67" xfId="0" applyFont="1" applyFill="1" applyBorder="1" applyAlignment="1" applyProtection="1">
      <alignment horizontal="center" wrapText="1"/>
      <protection/>
    </xf>
    <xf numFmtId="0" fontId="0" fillId="33" borderId="68" xfId="0" applyFont="1" applyFill="1" applyBorder="1" applyAlignment="1" applyProtection="1">
      <alignment horizontal="center" wrapText="1"/>
      <protection/>
    </xf>
    <xf numFmtId="0" fontId="0" fillId="33" borderId="69" xfId="0" applyFont="1" applyFill="1" applyBorder="1" applyAlignment="1" applyProtection="1">
      <alignment horizontal="center" wrapText="1"/>
      <protection/>
    </xf>
    <xf numFmtId="0" fontId="0" fillId="33" borderId="70" xfId="0" applyFill="1" applyBorder="1" applyAlignment="1" applyProtection="1">
      <alignment horizontal="center"/>
      <protection/>
    </xf>
    <xf numFmtId="0" fontId="0" fillId="33" borderId="71" xfId="0" applyFill="1" applyBorder="1" applyAlignment="1" applyProtection="1">
      <alignment horizontal="center"/>
      <protection/>
    </xf>
    <xf numFmtId="0" fontId="0" fillId="33" borderId="72" xfId="0" applyFill="1" applyBorder="1" applyAlignment="1" applyProtection="1">
      <alignment horizontal="center"/>
      <protection/>
    </xf>
    <xf numFmtId="49" fontId="0" fillId="33" borderId="55" xfId="0" applyNumberFormat="1" applyFill="1" applyBorder="1" applyAlignment="1" applyProtection="1">
      <alignment horizontal="center"/>
      <protection/>
    </xf>
    <xf numFmtId="183" fontId="0" fillId="35" borderId="73" xfId="0" applyNumberFormat="1" applyFill="1" applyBorder="1" applyAlignment="1" applyProtection="1">
      <alignment horizontal="right"/>
      <protection locked="0"/>
    </xf>
    <xf numFmtId="183" fontId="0" fillId="35" borderId="74" xfId="0" applyNumberFormat="1" applyFill="1" applyBorder="1" applyAlignment="1" applyProtection="1">
      <alignment horizontal="right"/>
      <protection locked="0"/>
    </xf>
    <xf numFmtId="183" fontId="0" fillId="35" borderId="75" xfId="0" applyNumberFormat="1" applyFill="1" applyBorder="1" applyAlignment="1" applyProtection="1">
      <alignment horizontal="right"/>
      <protection locked="0"/>
    </xf>
    <xf numFmtId="0" fontId="0" fillId="33" borderId="76" xfId="0" applyFill="1" applyBorder="1" applyAlignment="1" applyProtection="1">
      <alignment horizontal="center"/>
      <protection/>
    </xf>
    <xf numFmtId="183" fontId="0" fillId="35" borderId="41" xfId="0" applyNumberFormat="1" applyFill="1" applyBorder="1" applyAlignment="1" applyProtection="1">
      <alignment horizontal="right"/>
      <protection locked="0"/>
    </xf>
    <xf numFmtId="0" fontId="0" fillId="33" borderId="77" xfId="0" applyFill="1" applyBorder="1" applyAlignment="1" applyProtection="1">
      <alignment horizontal="center"/>
      <protection/>
    </xf>
    <xf numFmtId="183" fontId="0" fillId="35" borderId="78" xfId="0" applyNumberFormat="1" applyFill="1" applyBorder="1" applyAlignment="1" applyProtection="1">
      <alignment horizontal="right"/>
      <protection locked="0"/>
    </xf>
    <xf numFmtId="0" fontId="2" fillId="33" borderId="79" xfId="0" applyFont="1" applyFill="1" applyBorder="1" applyAlignment="1" applyProtection="1">
      <alignment horizontal="center" wrapText="1"/>
      <protection/>
    </xf>
    <xf numFmtId="0" fontId="2" fillId="33" borderId="80" xfId="0" applyFont="1" applyFill="1" applyBorder="1" applyAlignment="1" applyProtection="1">
      <alignment horizontal="center" wrapText="1"/>
      <protection/>
    </xf>
    <xf numFmtId="0" fontId="2" fillId="33" borderId="81" xfId="0" applyFont="1" applyFill="1" applyBorder="1" applyAlignment="1" applyProtection="1">
      <alignment horizontal="center" wrapText="1"/>
      <protection/>
    </xf>
    <xf numFmtId="0" fontId="2" fillId="33" borderId="82" xfId="0" applyFont="1" applyFill="1" applyBorder="1" applyAlignment="1" applyProtection="1">
      <alignment horizontal="center" wrapText="1"/>
      <protection/>
    </xf>
    <xf numFmtId="0" fontId="2" fillId="33" borderId="79" xfId="0" applyFont="1" applyFill="1" applyBorder="1" applyAlignment="1" applyProtection="1">
      <alignment horizontal="center" vertical="center" wrapText="1"/>
      <protection/>
    </xf>
    <xf numFmtId="0" fontId="2" fillId="33" borderId="83" xfId="0" applyFont="1" applyFill="1" applyBorder="1" applyAlignment="1" applyProtection="1">
      <alignment horizontal="center" vertical="center" wrapText="1"/>
      <protection/>
    </xf>
    <xf numFmtId="0" fontId="2" fillId="33" borderId="80" xfId="0" applyFont="1" applyFill="1" applyBorder="1" applyAlignment="1" applyProtection="1">
      <alignment horizontal="center" vertical="center" wrapText="1"/>
      <protection/>
    </xf>
    <xf numFmtId="0" fontId="2" fillId="33" borderId="81" xfId="0" applyFont="1" applyFill="1" applyBorder="1" applyAlignment="1" applyProtection="1">
      <alignment horizontal="center" vertical="center" wrapText="1"/>
      <protection/>
    </xf>
    <xf numFmtId="0" fontId="2" fillId="33" borderId="84" xfId="0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 applyProtection="1">
      <alignment horizontal="center" vertical="center" wrapText="1"/>
      <protection/>
    </xf>
    <xf numFmtId="1" fontId="3" fillId="36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justify"/>
      <protection/>
    </xf>
    <xf numFmtId="0" fontId="3" fillId="33" borderId="0" xfId="0" applyFont="1" applyFill="1" applyBorder="1" applyAlignment="1" applyProtection="1">
      <alignment horizontal="center" vertical="justify"/>
      <protection/>
    </xf>
    <xf numFmtId="1" fontId="3" fillId="33" borderId="70" xfId="0" applyNumberFormat="1" applyFont="1" applyFill="1" applyBorder="1" applyAlignment="1" applyProtection="1">
      <alignment horizontal="center" vertical="center"/>
      <protection/>
    </xf>
    <xf numFmtId="0" fontId="3" fillId="33" borderId="77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2" fillId="33" borderId="85" xfId="0" applyFont="1" applyFill="1" applyBorder="1" applyAlignment="1" applyProtection="1">
      <alignment horizontal="center"/>
      <protection/>
    </xf>
    <xf numFmtId="0" fontId="2" fillId="33" borderId="86" xfId="0" applyFont="1" applyFill="1" applyBorder="1" applyAlignment="1" applyProtection="1">
      <alignment horizontal="center"/>
      <protection/>
    </xf>
    <xf numFmtId="0" fontId="2" fillId="33" borderId="87" xfId="0" applyFont="1" applyFill="1" applyBorder="1" applyAlignment="1" applyProtection="1">
      <alignment horizontal="center"/>
      <protection/>
    </xf>
    <xf numFmtId="0" fontId="2" fillId="33" borderId="88" xfId="0" applyFont="1" applyFill="1" applyBorder="1" applyAlignment="1" applyProtection="1">
      <alignment horizontal="center"/>
      <protection/>
    </xf>
    <xf numFmtId="0" fontId="2" fillId="33" borderId="89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90" xfId="0" applyFont="1" applyFill="1" applyBorder="1" applyAlignment="1" applyProtection="1">
      <alignment horizontal="right"/>
      <protection/>
    </xf>
    <xf numFmtId="0" fontId="2" fillId="33" borderId="58" xfId="0" applyFont="1" applyFill="1" applyBorder="1" applyAlignment="1" applyProtection="1">
      <alignment horizontal="right"/>
      <protection/>
    </xf>
    <xf numFmtId="1" fontId="3" fillId="33" borderId="70" xfId="0" applyNumberFormat="1" applyFont="1" applyFill="1" applyBorder="1" applyAlignment="1" applyProtection="1">
      <alignment horizontal="center" vertical="justify"/>
      <protection/>
    </xf>
    <xf numFmtId="0" fontId="3" fillId="33" borderId="77" xfId="0" applyFont="1" applyFill="1" applyBorder="1" applyAlignment="1" applyProtection="1">
      <alignment horizontal="center" vertical="justify"/>
      <protection/>
    </xf>
    <xf numFmtId="49" fontId="2" fillId="33" borderId="0" xfId="0" applyNumberFormat="1" applyFont="1" applyFill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0" fontId="2" fillId="33" borderId="9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85" xfId="0" applyFont="1" applyFill="1" applyBorder="1" applyAlignment="1" applyProtection="1">
      <alignment horizontal="right" vertical="center"/>
      <protection/>
    </xf>
    <xf numFmtId="0" fontId="2" fillId="33" borderId="65" xfId="0" applyFont="1" applyFill="1" applyBorder="1" applyAlignment="1" applyProtection="1">
      <alignment horizontal="center" vertical="center"/>
      <protection/>
    </xf>
    <xf numFmtId="1" fontId="3" fillId="36" borderId="0" xfId="0" applyNumberFormat="1" applyFont="1" applyFill="1" applyBorder="1" applyAlignment="1" applyProtection="1">
      <alignment horizontal="center"/>
      <protection/>
    </xf>
    <xf numFmtId="1" fontId="3" fillId="33" borderId="24" xfId="0" applyNumberFormat="1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right" vertical="center"/>
      <protection/>
    </xf>
    <xf numFmtId="0" fontId="2" fillId="34" borderId="11" xfId="0" applyFont="1" applyFill="1" applyBorder="1" applyAlignment="1" applyProtection="1">
      <alignment horizontal="left" vertical="center"/>
      <protection locked="0"/>
    </xf>
    <xf numFmtId="0" fontId="2" fillId="34" borderId="32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textRotation="90"/>
      <protection/>
    </xf>
    <xf numFmtId="0" fontId="2" fillId="0" borderId="13" xfId="0" applyFont="1" applyFill="1" applyBorder="1" applyAlignment="1" applyProtection="1">
      <alignment horizontal="center" vertical="center" textRotation="90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33" xfId="0" applyFont="1" applyFill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 applyProtection="1">
      <alignment horizontal="left" vertical="center"/>
      <protection locked="0"/>
    </xf>
    <xf numFmtId="0" fontId="2" fillId="34" borderId="31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2</xdr:col>
      <xdr:colOff>1162050</xdr:colOff>
      <xdr:row>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2343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/>
  <cols>
    <col min="1" max="2" width="9.140625" style="11" customWidth="1"/>
    <col min="3" max="3" width="26.140625" style="11" customWidth="1"/>
    <col min="4" max="4" width="65.8515625" style="11" customWidth="1"/>
    <col min="5" max="11" width="9.140625" style="83" customWidth="1"/>
    <col min="12" max="16384" width="9.140625" style="11" customWidth="1"/>
  </cols>
  <sheetData>
    <row r="1" spans="1:9" ht="12.75">
      <c r="A1" s="14"/>
      <c r="B1" s="14"/>
      <c r="C1" s="14"/>
      <c r="D1" s="14"/>
      <c r="E1" s="82"/>
      <c r="F1" s="82"/>
      <c r="G1" s="82"/>
      <c r="H1" s="82"/>
      <c r="I1" s="82"/>
    </row>
    <row r="2" spans="1:9" ht="12.75">
      <c r="A2" s="14"/>
      <c r="B2" s="14"/>
      <c r="C2" s="14"/>
      <c r="D2" s="14"/>
      <c r="E2" s="82"/>
      <c r="F2" s="82"/>
      <c r="G2" s="82"/>
      <c r="H2" s="82"/>
      <c r="I2" s="82"/>
    </row>
    <row r="3" spans="1:9" ht="12.75">
      <c r="A3" s="14"/>
      <c r="B3" s="14"/>
      <c r="C3" s="14"/>
      <c r="D3" s="14"/>
      <c r="E3" s="82"/>
      <c r="F3" s="82"/>
      <c r="G3" s="82"/>
      <c r="H3" s="82"/>
      <c r="I3" s="82"/>
    </row>
    <row r="4" spans="1:9" ht="12.75">
      <c r="A4" s="14"/>
      <c r="B4" s="14"/>
      <c r="C4" s="14"/>
      <c r="D4" s="14"/>
      <c r="E4" s="82"/>
      <c r="F4" s="82"/>
      <c r="G4" s="82"/>
      <c r="H4" s="82"/>
      <c r="I4" s="82"/>
    </row>
    <row r="5" spans="1:9" ht="12.75">
      <c r="A5" s="14"/>
      <c r="B5" s="14"/>
      <c r="C5" s="14"/>
      <c r="D5" s="14"/>
      <c r="E5" s="82"/>
      <c r="F5" s="82"/>
      <c r="G5" s="82"/>
      <c r="H5" s="82"/>
      <c r="I5" s="82"/>
    </row>
    <row r="6" spans="1:9" ht="12.75">
      <c r="A6" s="14"/>
      <c r="B6" s="14"/>
      <c r="C6" s="14"/>
      <c r="D6" s="14"/>
      <c r="E6" s="82"/>
      <c r="F6" s="82"/>
      <c r="G6" s="82"/>
      <c r="H6" s="82"/>
      <c r="I6" s="82"/>
    </row>
    <row r="7" spans="1:9" ht="12.75">
      <c r="A7" s="14"/>
      <c r="B7" s="14"/>
      <c r="C7" s="14"/>
      <c r="D7" s="14"/>
      <c r="E7" s="82"/>
      <c r="F7" s="82"/>
      <c r="G7" s="82"/>
      <c r="H7" s="82"/>
      <c r="I7" s="82"/>
    </row>
    <row r="8" spans="1:9" ht="12.75">
      <c r="A8" s="14"/>
      <c r="B8" s="14"/>
      <c r="C8" s="14"/>
      <c r="D8" s="14"/>
      <c r="E8" s="82"/>
      <c r="F8" s="82"/>
      <c r="G8" s="82"/>
      <c r="H8" s="82"/>
      <c r="I8" s="82"/>
    </row>
    <row r="9" spans="1:9" ht="12.75">
      <c r="A9" s="12"/>
      <c r="B9" s="14"/>
      <c r="C9" s="14"/>
      <c r="D9" s="14"/>
      <c r="E9" s="84"/>
      <c r="F9" s="84"/>
      <c r="G9" s="84"/>
      <c r="H9" s="84"/>
      <c r="I9" s="84"/>
    </row>
    <row r="10" spans="1:9" ht="9" customHeight="1">
      <c r="A10" s="14"/>
      <c r="B10" s="14"/>
      <c r="C10" s="14"/>
      <c r="D10" s="14"/>
      <c r="E10" s="82"/>
      <c r="F10" s="82"/>
      <c r="G10" s="82"/>
      <c r="H10" s="82"/>
      <c r="I10" s="82"/>
    </row>
    <row r="11" spans="1:9" ht="12.75">
      <c r="A11" s="14" t="s">
        <v>96</v>
      </c>
      <c r="B11" s="14"/>
      <c r="C11" s="14"/>
      <c r="D11" s="14" t="s">
        <v>97</v>
      </c>
      <c r="E11" s="82"/>
      <c r="F11" s="82"/>
      <c r="G11" s="82"/>
      <c r="H11" s="82"/>
      <c r="I11" s="82"/>
    </row>
    <row r="12" spans="1:9" ht="12.75">
      <c r="A12" s="14"/>
      <c r="B12" s="14"/>
      <c r="C12" s="14"/>
      <c r="D12" s="14"/>
      <c r="E12" s="82"/>
      <c r="F12" s="82"/>
      <c r="G12" s="82"/>
      <c r="H12" s="82"/>
      <c r="I12" s="82"/>
    </row>
    <row r="13" spans="1:9" ht="12.75">
      <c r="A13" s="14" t="s">
        <v>0</v>
      </c>
      <c r="B13" s="85"/>
      <c r="D13" s="86" t="s">
        <v>7</v>
      </c>
      <c r="E13" s="82"/>
      <c r="F13" s="82"/>
      <c r="G13" s="82"/>
      <c r="H13" s="82"/>
      <c r="I13" s="82"/>
    </row>
    <row r="14" spans="1:9" ht="12.75">
      <c r="A14" s="14"/>
      <c r="B14" s="14"/>
      <c r="C14" s="14"/>
      <c r="D14" s="14"/>
      <c r="E14" s="82"/>
      <c r="F14" s="82"/>
      <c r="G14" s="82"/>
      <c r="H14" s="82"/>
      <c r="I14" s="82"/>
    </row>
    <row r="15" spans="1:9" ht="12.75">
      <c r="A15" s="14" t="s">
        <v>1</v>
      </c>
      <c r="B15" s="14"/>
      <c r="C15" s="14"/>
      <c r="D15" s="150" t="s">
        <v>68</v>
      </c>
      <c r="E15" s="87"/>
      <c r="F15" s="87"/>
      <c r="G15" s="87"/>
      <c r="H15" s="87"/>
      <c r="I15" s="87"/>
    </row>
    <row r="16" spans="1:9" ht="12.75">
      <c r="A16" s="14" t="s">
        <v>2</v>
      </c>
      <c r="B16" s="14"/>
      <c r="C16" s="14"/>
      <c r="D16" s="94"/>
      <c r="E16" s="87"/>
      <c r="F16" s="87"/>
      <c r="G16" s="87"/>
      <c r="H16" s="87"/>
      <c r="I16" s="87"/>
    </row>
    <row r="17" spans="1:9" ht="12.75">
      <c r="A17" s="14"/>
      <c r="B17" s="14"/>
      <c r="C17" s="14"/>
      <c r="D17" s="14"/>
      <c r="E17" s="82"/>
      <c r="F17" s="82"/>
      <c r="G17" s="82"/>
      <c r="H17" s="82"/>
      <c r="I17" s="82"/>
    </row>
    <row r="18" spans="1:9" ht="12.75">
      <c r="A18" s="88" t="s">
        <v>101</v>
      </c>
      <c r="B18" s="88"/>
      <c r="C18" s="88"/>
      <c r="D18" s="123">
        <v>2024</v>
      </c>
      <c r="E18" s="89"/>
      <c r="F18" s="89"/>
      <c r="G18" s="89"/>
      <c r="H18" s="89"/>
      <c r="I18" s="89"/>
    </row>
    <row r="19" spans="1:9" ht="12.75">
      <c r="A19" s="14"/>
      <c r="B19" s="14"/>
      <c r="C19" s="14"/>
      <c r="D19" s="14"/>
      <c r="E19" s="82"/>
      <c r="F19" s="82"/>
      <c r="G19" s="82"/>
      <c r="H19" s="82"/>
      <c r="I19" s="82"/>
    </row>
    <row r="20" spans="1:9" ht="12.75">
      <c r="A20" s="14" t="s">
        <v>99</v>
      </c>
      <c r="B20" s="14"/>
      <c r="C20" s="14"/>
      <c r="D20" s="14"/>
      <c r="E20" s="82"/>
      <c r="F20" s="82"/>
      <c r="G20" s="82"/>
      <c r="H20" s="82"/>
      <c r="I20" s="82"/>
    </row>
    <row r="21" spans="1:9" ht="12.75">
      <c r="A21" s="14" t="s">
        <v>98</v>
      </c>
      <c r="B21" s="14"/>
      <c r="C21" s="14"/>
      <c r="D21" s="95"/>
      <c r="E21" s="87"/>
      <c r="F21" s="87"/>
      <c r="G21" s="87"/>
      <c r="H21" s="87"/>
      <c r="I21" s="87"/>
    </row>
    <row r="22" spans="1:9" ht="12.75">
      <c r="A22" s="14" t="s">
        <v>3</v>
      </c>
      <c r="B22" s="14"/>
      <c r="C22" s="14"/>
      <c r="D22" s="96"/>
      <c r="E22" s="87"/>
      <c r="F22" s="87"/>
      <c r="G22" s="87"/>
      <c r="H22" s="87"/>
      <c r="I22" s="87"/>
    </row>
    <row r="23" spans="1:9" ht="12.75">
      <c r="A23" s="14" t="s">
        <v>4</v>
      </c>
      <c r="B23" s="14"/>
      <c r="D23" s="96"/>
      <c r="E23" s="87"/>
      <c r="F23" s="87"/>
      <c r="G23" s="87"/>
      <c r="H23" s="87"/>
      <c r="I23" s="87"/>
    </row>
    <row r="24" spans="1:9" ht="12.75">
      <c r="A24" s="14"/>
      <c r="B24" s="14"/>
      <c r="C24" s="14"/>
      <c r="D24" s="14"/>
      <c r="E24" s="82"/>
      <c r="F24" s="82"/>
      <c r="G24" s="82"/>
      <c r="H24" s="82"/>
      <c r="I24" s="82"/>
    </row>
    <row r="25" spans="1:9" ht="12.75">
      <c r="A25" s="14" t="s">
        <v>5</v>
      </c>
      <c r="B25" s="14"/>
      <c r="C25" s="14"/>
      <c r="D25" s="179"/>
      <c r="E25" s="30"/>
      <c r="F25" s="30"/>
      <c r="G25" s="30"/>
      <c r="H25" s="30"/>
      <c r="I25" s="30"/>
    </row>
    <row r="26" spans="1:9" ht="12.75">
      <c r="A26" s="12"/>
      <c r="B26" s="12"/>
      <c r="C26" s="12"/>
      <c r="D26" s="12"/>
      <c r="E26" s="84"/>
      <c r="F26" s="84"/>
      <c r="G26" s="84"/>
      <c r="H26" s="84"/>
      <c r="I26" s="84"/>
    </row>
    <row r="27" spans="1:9" ht="12.75">
      <c r="A27" s="57" t="s">
        <v>6</v>
      </c>
      <c r="B27" s="12"/>
      <c r="C27" s="12"/>
      <c r="D27" s="24"/>
      <c r="E27" s="90"/>
      <c r="F27" s="90"/>
      <c r="G27" s="90"/>
      <c r="H27" s="90"/>
      <c r="I27" s="90"/>
    </row>
    <row r="28" spans="1:9" ht="12.75">
      <c r="A28" s="12"/>
      <c r="B28" s="12"/>
      <c r="C28" s="12"/>
      <c r="D28" s="12"/>
      <c r="E28" s="84"/>
      <c r="F28" s="84"/>
      <c r="G28" s="84"/>
      <c r="H28" s="84"/>
      <c r="I28" s="84"/>
    </row>
    <row r="29" spans="1:9" ht="12.75">
      <c r="A29" s="15"/>
      <c r="B29" s="12"/>
      <c r="C29" s="12"/>
      <c r="D29" s="12"/>
      <c r="E29" s="84"/>
      <c r="F29" s="84"/>
      <c r="G29" s="84"/>
      <c r="H29" s="84"/>
      <c r="I29" s="84"/>
    </row>
    <row r="30" spans="1:9" ht="12.75">
      <c r="A30" s="91" t="s">
        <v>28</v>
      </c>
      <c r="B30" s="91"/>
      <c r="C30" s="91"/>
      <c r="D30" s="91"/>
      <c r="E30" s="92"/>
      <c r="F30" s="84"/>
      <c r="G30" s="84"/>
      <c r="H30" s="84"/>
      <c r="I30" s="84"/>
    </row>
    <row r="31" spans="1:5" ht="18" customHeight="1">
      <c r="A31" s="186" t="s">
        <v>27</v>
      </c>
      <c r="B31" s="186"/>
      <c r="C31" s="186"/>
      <c r="D31" s="186"/>
      <c r="E31" s="186"/>
    </row>
    <row r="32" spans="1:4" ht="12.75">
      <c r="A32" s="83" t="s">
        <v>76</v>
      </c>
      <c r="B32" s="83"/>
      <c r="C32" s="83"/>
      <c r="D32" s="83"/>
    </row>
    <row r="33" spans="1:4" ht="12.75">
      <c r="A33" s="93"/>
      <c r="B33" s="83"/>
      <c r="C33" s="83"/>
      <c r="D33" s="83"/>
    </row>
    <row r="34" spans="1:4" ht="12.75">
      <c r="A34" s="93"/>
      <c r="B34" s="83"/>
      <c r="C34" s="83"/>
      <c r="D34" s="83"/>
    </row>
    <row r="35" spans="1:4" ht="12.75">
      <c r="A35" s="93"/>
      <c r="B35" s="83"/>
      <c r="C35" s="83"/>
      <c r="D35" s="83"/>
    </row>
    <row r="36" spans="1:4" ht="12.75">
      <c r="A36" s="93"/>
      <c r="B36" s="83"/>
      <c r="C36" s="83"/>
      <c r="D36" s="83"/>
    </row>
    <row r="37" spans="1:4" ht="12.75">
      <c r="A37" s="93"/>
      <c r="B37" s="83"/>
      <c r="C37" s="83"/>
      <c r="D37" s="83"/>
    </row>
  </sheetData>
  <sheetProtection password="CE28" sheet="1" selectLockedCells="1"/>
  <mergeCells count="1">
    <mergeCell ref="A31:E31"/>
  </mergeCells>
  <printOptions verticalCentered="1"/>
  <pageMargins left="0.748031496062992" right="0.748031496062992" top="0.236220472440945" bottom="0.15748031496063" header="0.511811023622047" footer="0.354330708661417"/>
  <pageSetup horizontalDpi="300" verticalDpi="300" orientation="landscape" paperSize="9" r:id="rId2"/>
  <headerFooter alignWithMargins="0">
    <oddFooter xml:space="preserve">&amp;LЗахтев за утврђивање цена транспорта нафте нафтоводом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5.421875" style="5" customWidth="1"/>
    <col min="2" max="2" width="16.00390625" style="5" customWidth="1"/>
    <col min="3" max="4" width="24.140625" style="5" customWidth="1"/>
    <col min="5" max="5" width="14.140625" style="5" customWidth="1"/>
    <col min="6" max="6" width="15.7109375" style="5" customWidth="1"/>
    <col min="7" max="7" width="2.8515625" style="5" customWidth="1"/>
    <col min="8" max="16384" width="9.140625" style="5" customWidth="1"/>
  </cols>
  <sheetData>
    <row r="1" spans="1:6" s="2" customFormat="1" ht="15" customHeight="1">
      <c r="A1" s="2" t="s">
        <v>81</v>
      </c>
      <c r="E1" s="27" t="s">
        <v>8</v>
      </c>
      <c r="F1" s="28">
        <f>'Naslovna strana'!D25</f>
        <v>0</v>
      </c>
    </row>
    <row r="2" s="2" customFormat="1" ht="15" customHeight="1"/>
    <row r="3" spans="1:4" s="2" customFormat="1" ht="15" customHeight="1">
      <c r="A3" s="1" t="str">
        <f>'Naslovna strana'!A15</f>
        <v>Назив енергетског субјекта: </v>
      </c>
      <c r="C3" s="57" t="str">
        <f>+'Naslovna strana'!D15</f>
        <v>Транснафта А.Д.</v>
      </c>
      <c r="D3" s="3"/>
    </row>
    <row r="4" spans="1:3" s="2" customFormat="1" ht="15" customHeight="1">
      <c r="A4" s="4" t="str">
        <f>'Naslovna strana'!A13</f>
        <v>Енергетска делатност:</v>
      </c>
      <c r="C4" s="2" t="str">
        <f>'Naslovna strana'!D13</f>
        <v>Транспорт нафте нафтоводима</v>
      </c>
    </row>
    <row r="5" s="2" customFormat="1" ht="15" customHeight="1"/>
    <row r="6" spans="2:5" s="2" customFormat="1" ht="15" customHeight="1" thickBot="1">
      <c r="B6" s="187" t="s">
        <v>64</v>
      </c>
      <c r="C6" s="187"/>
      <c r="D6" s="187"/>
      <c r="E6" s="187"/>
    </row>
    <row r="7" spans="2:6" s="2" customFormat="1" ht="13.5" thickTop="1">
      <c r="B7" s="188" t="s">
        <v>36</v>
      </c>
      <c r="C7" s="190" t="s">
        <v>13</v>
      </c>
      <c r="D7" s="191"/>
      <c r="E7" s="191"/>
      <c r="F7" s="192"/>
    </row>
    <row r="8" spans="2:6" s="2" customFormat="1" ht="50.25" customHeight="1">
      <c r="B8" s="189"/>
      <c r="C8" s="26" t="s">
        <v>14</v>
      </c>
      <c r="D8" s="26" t="s">
        <v>15</v>
      </c>
      <c r="E8" s="59" t="s">
        <v>35</v>
      </c>
      <c r="F8" s="32" t="s">
        <v>66</v>
      </c>
    </row>
    <row r="9" spans="2:6" s="2" customFormat="1" ht="18" customHeight="1">
      <c r="B9" s="33" t="s">
        <v>9</v>
      </c>
      <c r="C9" s="34" t="s">
        <v>43</v>
      </c>
      <c r="D9" s="34" t="s">
        <v>44</v>
      </c>
      <c r="E9" s="60">
        <v>63.4</v>
      </c>
      <c r="F9" s="161">
        <v>9000</v>
      </c>
    </row>
    <row r="10" spans="2:6" s="2" customFormat="1" ht="18" customHeight="1" thickBot="1">
      <c r="B10" s="35" t="s">
        <v>10</v>
      </c>
      <c r="C10" s="36" t="s">
        <v>44</v>
      </c>
      <c r="D10" s="36" t="s">
        <v>45</v>
      </c>
      <c r="E10" s="61">
        <v>91</v>
      </c>
      <c r="F10" s="162">
        <v>6000</v>
      </c>
    </row>
    <row r="11" spans="1:5" ht="13.5" thickTop="1">
      <c r="A11" s="7"/>
      <c r="B11" s="6"/>
      <c r="C11" s="6"/>
      <c r="D11" s="6"/>
      <c r="E11" s="6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</sheetData>
  <sheetProtection password="CE28" sheet="1" selectLockedCells="1"/>
  <mergeCells count="3">
    <mergeCell ref="B6:E6"/>
    <mergeCell ref="B7:B8"/>
    <mergeCell ref="C7:F7"/>
  </mergeCells>
  <printOptions horizontalCentered="1"/>
  <pageMargins left="0.25" right="0.25" top="0.79" bottom="1" header="0.3" footer="0.5"/>
  <pageSetup horizontalDpi="300" verticalDpi="300" orientation="landscape" paperSize="9" r:id="rId1"/>
  <headerFooter alignWithMargins="0">
    <oddFooter>&amp;LСтруктура система за транспорт нафте нафтоводом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Zeros="0" zoomScalePageLayoutView="0" workbookViewId="0" topLeftCell="A1">
      <selection activeCell="C10" sqref="C10"/>
    </sheetView>
  </sheetViews>
  <sheetFormatPr defaultColWidth="9.140625" defaultRowHeight="12.75"/>
  <cols>
    <col min="1" max="1" width="5.28125" style="19" customWidth="1"/>
    <col min="2" max="2" width="20.28125" style="19" customWidth="1"/>
    <col min="3" max="14" width="9.00390625" style="19" customWidth="1"/>
    <col min="15" max="16384" width="9.140625" style="19" customWidth="1"/>
  </cols>
  <sheetData>
    <row r="1" s="12" customFormat="1" ht="15" customHeight="1">
      <c r="A1" s="12" t="s">
        <v>81</v>
      </c>
    </row>
    <row r="2" s="12" customFormat="1" ht="15" customHeight="1"/>
    <row r="3" spans="1:3" s="12" customFormat="1" ht="15" customHeight="1">
      <c r="A3" s="14" t="str">
        <f>'Naslovna strana'!A15</f>
        <v>Назив енергетског субјекта: </v>
      </c>
      <c r="C3" s="57" t="str">
        <f>+'Naslovna strana'!D15</f>
        <v>Транснафта А.Д.</v>
      </c>
    </row>
    <row r="4" spans="1:5" s="12" customFormat="1" ht="15" customHeight="1">
      <c r="A4" s="15" t="str">
        <f>'Naslovna strana'!A13</f>
        <v>Енергетска делатност:</v>
      </c>
      <c r="C4" s="196" t="str">
        <f>'Naslovna strana'!D13</f>
        <v>Транспорт нафте нафтоводима</v>
      </c>
      <c r="D4" s="196"/>
      <c r="E4" s="196"/>
    </row>
    <row r="5" spans="13:14" s="12" customFormat="1" ht="15" customHeight="1">
      <c r="M5" s="25" t="s">
        <v>8</v>
      </c>
      <c r="N5" s="13">
        <f>'Naslovna strana'!D25</f>
        <v>0</v>
      </c>
    </row>
    <row r="6" spans="1:11" s="11" customFormat="1" ht="12.75">
      <c r="A6" s="12" t="s">
        <v>84</v>
      </c>
      <c r="B6" s="12"/>
      <c r="C6" s="12"/>
      <c r="D6" s="12"/>
      <c r="E6" s="12"/>
      <c r="F6" s="12"/>
      <c r="G6" s="12"/>
      <c r="H6" s="12"/>
      <c r="I6" s="111">
        <f>'Naslovna strana'!D18</f>
        <v>2024</v>
      </c>
      <c r="J6" s="12" t="s">
        <v>30</v>
      </c>
      <c r="K6" s="148"/>
    </row>
    <row r="7" spans="1:14" ht="14.25" thickBot="1">
      <c r="A7" s="77"/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 t="s">
        <v>32</v>
      </c>
    </row>
    <row r="8" spans="1:14" ht="13.5" thickTop="1">
      <c r="A8" s="197"/>
      <c r="B8" s="199" t="s">
        <v>47</v>
      </c>
      <c r="C8" s="58" t="s">
        <v>48</v>
      </c>
      <c r="D8" s="58" t="s">
        <v>49</v>
      </c>
      <c r="E8" s="58" t="s">
        <v>50</v>
      </c>
      <c r="F8" s="58" t="s">
        <v>51</v>
      </c>
      <c r="G8" s="58" t="s">
        <v>52</v>
      </c>
      <c r="H8" s="58" t="s">
        <v>53</v>
      </c>
      <c r="I8" s="58" t="s">
        <v>54</v>
      </c>
      <c r="J8" s="58" t="s">
        <v>55</v>
      </c>
      <c r="K8" s="58" t="s">
        <v>56</v>
      </c>
      <c r="L8" s="58" t="s">
        <v>57</v>
      </c>
      <c r="M8" s="58" t="s">
        <v>58</v>
      </c>
      <c r="N8" s="65" t="s">
        <v>59</v>
      </c>
    </row>
    <row r="9" spans="1:14" ht="12.75">
      <c r="A9" s="198"/>
      <c r="B9" s="200"/>
      <c r="C9" s="63">
        <v>1</v>
      </c>
      <c r="D9" s="63">
        <v>2</v>
      </c>
      <c r="E9" s="63">
        <v>3</v>
      </c>
      <c r="F9" s="63">
        <v>4</v>
      </c>
      <c r="G9" s="63">
        <v>5</v>
      </c>
      <c r="H9" s="63">
        <v>6</v>
      </c>
      <c r="I9" s="63">
        <v>7</v>
      </c>
      <c r="J9" s="63">
        <v>8</v>
      </c>
      <c r="K9" s="63">
        <v>9</v>
      </c>
      <c r="L9" s="63">
        <v>10</v>
      </c>
      <c r="M9" s="63">
        <v>11</v>
      </c>
      <c r="N9" s="66">
        <v>12</v>
      </c>
    </row>
    <row r="10" spans="1:14" ht="13.5">
      <c r="A10" s="67" t="s">
        <v>9</v>
      </c>
      <c r="B10" s="64" t="s">
        <v>82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</row>
    <row r="11" spans="1:14" ht="13.5">
      <c r="A11" s="193" t="s">
        <v>10</v>
      </c>
      <c r="B11" s="62" t="s">
        <v>82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ht="13.5">
      <c r="A12" s="193"/>
      <c r="B12" s="62" t="s">
        <v>46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</row>
    <row r="13" spans="1:14" ht="14.25" thickBot="1">
      <c r="A13" s="194"/>
      <c r="B13" s="68" t="s">
        <v>16</v>
      </c>
      <c r="C13" s="74">
        <f>+C11+C12</f>
        <v>0</v>
      </c>
      <c r="D13" s="74">
        <f aca="true" t="shared" si="0" ref="D13:M13">+D11+D12</f>
        <v>0</v>
      </c>
      <c r="E13" s="74">
        <f t="shared" si="0"/>
        <v>0</v>
      </c>
      <c r="F13" s="74">
        <f t="shared" si="0"/>
        <v>0</v>
      </c>
      <c r="G13" s="74">
        <f t="shared" si="0"/>
        <v>0</v>
      </c>
      <c r="H13" s="74">
        <f t="shared" si="0"/>
        <v>0</v>
      </c>
      <c r="I13" s="74">
        <f t="shared" si="0"/>
        <v>0</v>
      </c>
      <c r="J13" s="74">
        <f t="shared" si="0"/>
        <v>0</v>
      </c>
      <c r="K13" s="74">
        <f t="shared" si="0"/>
        <v>0</v>
      </c>
      <c r="L13" s="74">
        <f t="shared" si="0"/>
        <v>0</v>
      </c>
      <c r="M13" s="74">
        <f t="shared" si="0"/>
        <v>0</v>
      </c>
      <c r="N13" s="75">
        <f>+N11+N12</f>
        <v>0</v>
      </c>
    </row>
    <row r="14" ht="13.5" thickTop="1"/>
    <row r="16" spans="1:14" s="11" customFormat="1" ht="12.75">
      <c r="A16" s="195" t="s">
        <v>77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36">
        <f>IF(COUNT('Naslovna strana'!D18)=1,'Naslovna strana'!D18+1,"")</f>
        <v>2025</v>
      </c>
      <c r="L16" s="11" t="s">
        <v>69</v>
      </c>
      <c r="M16" s="25"/>
      <c r="N16" s="13">
        <f>'Naslovna strana'!D33</f>
        <v>0</v>
      </c>
    </row>
    <row r="17" spans="3:14" ht="13.5" thickBot="1">
      <c r="C17" s="16" t="s">
        <v>32</v>
      </c>
      <c r="N17" s="16"/>
    </row>
    <row r="18" spans="1:3" ht="13.5" thickTop="1">
      <c r="A18" s="197"/>
      <c r="B18" s="199" t="s">
        <v>47</v>
      </c>
      <c r="C18" s="201" t="s">
        <v>71</v>
      </c>
    </row>
    <row r="19" spans="1:3" ht="12.75">
      <c r="A19" s="198"/>
      <c r="B19" s="200"/>
      <c r="C19" s="202"/>
    </row>
    <row r="20" spans="1:3" ht="13.5">
      <c r="A20" s="67" t="s">
        <v>9</v>
      </c>
      <c r="B20" s="64" t="s">
        <v>82</v>
      </c>
      <c r="C20" s="145"/>
    </row>
    <row r="21" spans="1:3" ht="13.5">
      <c r="A21" s="193" t="s">
        <v>10</v>
      </c>
      <c r="B21" s="62" t="s">
        <v>82</v>
      </c>
      <c r="C21" s="146"/>
    </row>
    <row r="22" spans="1:3" ht="13.5">
      <c r="A22" s="193"/>
      <c r="B22" s="62" t="s">
        <v>46</v>
      </c>
      <c r="C22" s="147"/>
    </row>
    <row r="23" spans="1:3" ht="14.25" thickBot="1">
      <c r="A23" s="194"/>
      <c r="B23" s="68" t="s">
        <v>16</v>
      </c>
      <c r="C23" s="74">
        <f>+C21+C22</f>
        <v>0</v>
      </c>
    </row>
    <row r="24" ht="13.5" thickTop="1"/>
    <row r="29" spans="2:10" ht="12.75">
      <c r="B29" s="69" t="s">
        <v>60</v>
      </c>
      <c r="C29" s="70" t="s">
        <v>72</v>
      </c>
      <c r="D29" s="70"/>
      <c r="E29" s="70"/>
      <c r="F29" s="70"/>
      <c r="G29" s="70"/>
      <c r="H29" s="70"/>
      <c r="I29" s="70"/>
      <c r="J29" s="70"/>
    </row>
    <row r="30" ht="12.75">
      <c r="C30" s="70" t="s">
        <v>73</v>
      </c>
    </row>
  </sheetData>
  <sheetProtection password="CE28" sheet="1" selectLockedCells="1"/>
  <mergeCells count="9">
    <mergeCell ref="A21:A23"/>
    <mergeCell ref="A16:J16"/>
    <mergeCell ref="C4:E4"/>
    <mergeCell ref="A8:A9"/>
    <mergeCell ref="B8:B9"/>
    <mergeCell ref="A11:A13"/>
    <mergeCell ref="A18:A19"/>
    <mergeCell ref="B18:B19"/>
    <mergeCell ref="C18:C19"/>
  </mergeCells>
  <printOptions/>
  <pageMargins left="0.25" right="0.25" top="0.75" bottom="0.75" header="0.3" footer="0.3"/>
  <pageSetup horizontalDpi="600" verticalDpi="600" orientation="landscape" paperSize="9" r:id="rId1"/>
  <headerFooter differentOddEven="1" scaleWithDoc="0">
    <oddFooter>&amp;LОстварен транспорт нафте деоницама нафтовода од последње измене цена</oddFooter>
    <evenFooter>&amp;LПлан транспорта за наредни регулаторни период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1">
      <selection activeCell="C11" sqref="C11:F11"/>
    </sheetView>
  </sheetViews>
  <sheetFormatPr defaultColWidth="9.140625" defaultRowHeight="12.75"/>
  <cols>
    <col min="1" max="1" width="4.7109375" style="19" customWidth="1"/>
    <col min="2" max="2" width="43.140625" style="19" customWidth="1"/>
    <col min="3" max="10" width="9.00390625" style="19" customWidth="1"/>
    <col min="11" max="11" width="6.140625" style="19" customWidth="1"/>
    <col min="12" max="12" width="9.00390625" style="19" customWidth="1"/>
    <col min="13" max="16384" width="9.140625" style="19" customWidth="1"/>
  </cols>
  <sheetData>
    <row r="1" s="12" customFormat="1" ht="15" customHeight="1">
      <c r="A1" s="12" t="s">
        <v>81</v>
      </c>
    </row>
    <row r="2" spans="9:14" s="12" customFormat="1" ht="15" customHeight="1">
      <c r="I2" s="12" t="s">
        <v>8</v>
      </c>
      <c r="J2" s="185">
        <f>'Naslovna strana'!D25</f>
        <v>0</v>
      </c>
      <c r="M2" s="25"/>
      <c r="N2" s="13"/>
    </row>
    <row r="3" spans="1:10" s="12" customFormat="1" ht="15" customHeight="1">
      <c r="A3" s="14" t="str">
        <f>'Naslovna strana'!A15</f>
        <v>Назив енергетског субјекта: </v>
      </c>
      <c r="C3" s="57" t="str">
        <f>+'Naslovna strana'!D15</f>
        <v>Транснафта А.Д.</v>
      </c>
      <c r="J3" s="57"/>
    </row>
    <row r="4" spans="1:5" s="12" customFormat="1" ht="15" customHeight="1">
      <c r="A4" s="15" t="str">
        <f>'Naslovna strana'!A13</f>
        <v>Енергетска делатност:</v>
      </c>
      <c r="C4" s="196" t="str">
        <f>'Naslovna strana'!D13</f>
        <v>Транспорт нафте нафтоводима</v>
      </c>
      <c r="D4" s="196"/>
      <c r="E4" s="196"/>
    </row>
    <row r="5" s="12" customFormat="1" ht="15" customHeight="1"/>
    <row r="6" spans="1:10" s="11" customFormat="1" ht="12.75">
      <c r="A6" s="12" t="s">
        <v>85</v>
      </c>
      <c r="B6" s="12"/>
      <c r="C6" s="12"/>
      <c r="D6" s="12"/>
      <c r="E6" s="25">
        <f>IF(COUNT('Naslovna strana'!D18)=1,'Naslovna strana'!D18,"")</f>
        <v>2024</v>
      </c>
      <c r="F6" s="15" t="s">
        <v>30</v>
      </c>
      <c r="G6" s="12"/>
      <c r="H6" s="106"/>
      <c r="J6" s="15"/>
    </row>
    <row r="7" spans="1:10" s="11" customFormat="1" ht="13.5" thickBot="1">
      <c r="A7" s="15"/>
      <c r="B7" s="15"/>
      <c r="C7" s="16"/>
      <c r="D7" s="15"/>
      <c r="E7" s="15"/>
      <c r="F7" s="15"/>
      <c r="G7" s="15"/>
      <c r="H7" s="15"/>
      <c r="I7" s="15"/>
      <c r="J7" s="15"/>
    </row>
    <row r="8" spans="1:12" ht="12.75" customHeight="1" thickTop="1">
      <c r="A8" s="222"/>
      <c r="B8" s="225" t="s">
        <v>87</v>
      </c>
      <c r="C8" s="228" t="str">
        <f>+'1. Deonice naftovoda'!B9</f>
        <v>ДН-1</v>
      </c>
      <c r="D8" s="229"/>
      <c r="E8" s="229"/>
      <c r="F8" s="230"/>
      <c r="G8" s="228" t="str">
        <f>+'1. Deonice naftovoda'!B10</f>
        <v>ДН-2</v>
      </c>
      <c r="H8" s="229"/>
      <c r="I8" s="229"/>
      <c r="J8" s="237"/>
      <c r="K8" s="103"/>
      <c r="L8" s="103"/>
    </row>
    <row r="9" spans="1:12" ht="12.75">
      <c r="A9" s="223"/>
      <c r="B9" s="226"/>
      <c r="C9" s="213" t="str">
        <f>+'1. Deonice naftovoda'!C9</f>
        <v>Бачко Ново Село</v>
      </c>
      <c r="D9" s="214"/>
      <c r="E9" s="214" t="str">
        <f>+'1. Deonice naftovoda'!D9</f>
        <v>Нови Сад</v>
      </c>
      <c r="F9" s="231"/>
      <c r="G9" s="213" t="str">
        <f>+'1. Deonice naftovoda'!C10</f>
        <v>Нови Сад</v>
      </c>
      <c r="H9" s="214"/>
      <c r="I9" s="214" t="str">
        <f>+'1. Deonice naftovoda'!D10</f>
        <v>Панчево</v>
      </c>
      <c r="J9" s="215"/>
      <c r="K9" s="103"/>
      <c r="L9" s="103"/>
    </row>
    <row r="10" spans="1:12" ht="12.75">
      <c r="A10" s="224"/>
      <c r="B10" s="227"/>
      <c r="C10" s="216" t="s">
        <v>95</v>
      </c>
      <c r="D10" s="217"/>
      <c r="E10" s="217"/>
      <c r="F10" s="235"/>
      <c r="G10" s="216" t="s">
        <v>95</v>
      </c>
      <c r="H10" s="217"/>
      <c r="I10" s="217"/>
      <c r="J10" s="218"/>
      <c r="K10" s="103"/>
      <c r="L10" s="103"/>
    </row>
    <row r="11" spans="1:12" ht="12.75">
      <c r="A11" s="211"/>
      <c r="B11" s="181" t="s">
        <v>100</v>
      </c>
      <c r="C11" s="219">
        <v>0</v>
      </c>
      <c r="D11" s="220"/>
      <c r="E11" s="220"/>
      <c r="F11" s="236"/>
      <c r="G11" s="219"/>
      <c r="H11" s="220"/>
      <c r="I11" s="220"/>
      <c r="J11" s="221"/>
      <c r="K11" s="103"/>
      <c r="L11" s="103"/>
    </row>
    <row r="12" spans="1:12" ht="12.75">
      <c r="A12" s="212"/>
      <c r="B12" s="182" t="s">
        <v>67</v>
      </c>
      <c r="C12" s="180"/>
      <c r="D12" s="180"/>
      <c r="E12" s="180"/>
      <c r="F12" s="180"/>
      <c r="G12" s="180"/>
      <c r="H12" s="180"/>
      <c r="I12" s="180"/>
      <c r="J12" s="183"/>
      <c r="K12" s="103"/>
      <c r="L12" s="103"/>
    </row>
    <row r="13" spans="1:12" ht="12.75">
      <c r="A13" s="160">
        <v>1</v>
      </c>
      <c r="B13" s="151"/>
      <c r="C13" s="232"/>
      <c r="D13" s="233"/>
      <c r="E13" s="233"/>
      <c r="F13" s="238"/>
      <c r="G13" s="232"/>
      <c r="H13" s="233"/>
      <c r="I13" s="233"/>
      <c r="J13" s="234"/>
      <c r="K13" s="103"/>
      <c r="L13" s="103"/>
    </row>
    <row r="14" spans="1:12" ht="12.75">
      <c r="A14" s="160">
        <f>+A13+1</f>
        <v>2</v>
      </c>
      <c r="B14" s="152"/>
      <c r="C14" s="203"/>
      <c r="D14" s="204"/>
      <c r="E14" s="204"/>
      <c r="F14" s="205"/>
      <c r="G14" s="203"/>
      <c r="H14" s="204"/>
      <c r="I14" s="204"/>
      <c r="J14" s="206"/>
      <c r="K14" s="103"/>
      <c r="L14" s="103"/>
    </row>
    <row r="15" spans="1:12" ht="12.75">
      <c r="A15" s="160">
        <f aca="true" t="shared" si="0" ref="A15:A71">+A14+1</f>
        <v>3</v>
      </c>
      <c r="B15" s="152"/>
      <c r="C15" s="203"/>
      <c r="D15" s="204"/>
      <c r="E15" s="204"/>
      <c r="F15" s="205"/>
      <c r="G15" s="203"/>
      <c r="H15" s="204"/>
      <c r="I15" s="204"/>
      <c r="J15" s="206"/>
      <c r="K15" s="103"/>
      <c r="L15" s="103"/>
    </row>
    <row r="16" spans="1:12" ht="12.75">
      <c r="A16" s="160">
        <f t="shared" si="0"/>
        <v>4</v>
      </c>
      <c r="B16" s="152"/>
      <c r="C16" s="203"/>
      <c r="D16" s="204"/>
      <c r="E16" s="204"/>
      <c r="F16" s="205"/>
      <c r="G16" s="203"/>
      <c r="H16" s="204"/>
      <c r="I16" s="204"/>
      <c r="J16" s="206"/>
      <c r="K16" s="103"/>
      <c r="L16" s="103"/>
    </row>
    <row r="17" spans="1:12" ht="12.75">
      <c r="A17" s="160">
        <f t="shared" si="0"/>
        <v>5</v>
      </c>
      <c r="B17" s="152"/>
      <c r="C17" s="203"/>
      <c r="D17" s="204"/>
      <c r="E17" s="204"/>
      <c r="F17" s="205"/>
      <c r="G17" s="203"/>
      <c r="H17" s="204"/>
      <c r="I17" s="204"/>
      <c r="J17" s="206"/>
      <c r="K17" s="103"/>
      <c r="L17" s="103"/>
    </row>
    <row r="18" spans="1:12" ht="12.75">
      <c r="A18" s="160">
        <f t="shared" si="0"/>
        <v>6</v>
      </c>
      <c r="B18" s="152"/>
      <c r="C18" s="203"/>
      <c r="D18" s="204"/>
      <c r="E18" s="204"/>
      <c r="F18" s="205"/>
      <c r="G18" s="203"/>
      <c r="H18" s="204"/>
      <c r="I18" s="204"/>
      <c r="J18" s="206"/>
      <c r="K18" s="103"/>
      <c r="L18" s="103"/>
    </row>
    <row r="19" spans="1:12" ht="12.75">
      <c r="A19" s="160">
        <f t="shared" si="0"/>
        <v>7</v>
      </c>
      <c r="B19" s="152"/>
      <c r="C19" s="203"/>
      <c r="D19" s="204"/>
      <c r="E19" s="204"/>
      <c r="F19" s="205"/>
      <c r="G19" s="203"/>
      <c r="H19" s="204"/>
      <c r="I19" s="204"/>
      <c r="J19" s="206"/>
      <c r="K19" s="103"/>
      <c r="L19" s="103"/>
    </row>
    <row r="20" spans="1:12" ht="12.75">
      <c r="A20" s="160">
        <f t="shared" si="0"/>
        <v>8</v>
      </c>
      <c r="B20" s="104"/>
      <c r="C20" s="203"/>
      <c r="D20" s="204"/>
      <c r="E20" s="204"/>
      <c r="F20" s="205"/>
      <c r="G20" s="203"/>
      <c r="H20" s="204"/>
      <c r="I20" s="204"/>
      <c r="J20" s="206"/>
      <c r="K20" s="103"/>
      <c r="L20" s="103"/>
    </row>
    <row r="21" spans="1:12" ht="12.75">
      <c r="A21" s="160">
        <f t="shared" si="0"/>
        <v>9</v>
      </c>
      <c r="B21" s="104"/>
      <c r="C21" s="203"/>
      <c r="D21" s="204"/>
      <c r="E21" s="204"/>
      <c r="F21" s="205"/>
      <c r="G21" s="203"/>
      <c r="H21" s="204"/>
      <c r="I21" s="204"/>
      <c r="J21" s="206"/>
      <c r="K21" s="103"/>
      <c r="L21" s="103"/>
    </row>
    <row r="22" spans="1:12" ht="12.75">
      <c r="A22" s="160">
        <f t="shared" si="0"/>
        <v>10</v>
      </c>
      <c r="B22" s="104"/>
      <c r="C22" s="203"/>
      <c r="D22" s="204"/>
      <c r="E22" s="204"/>
      <c r="F22" s="205"/>
      <c r="G22" s="203"/>
      <c r="H22" s="204"/>
      <c r="I22" s="204"/>
      <c r="J22" s="206"/>
      <c r="K22" s="103"/>
      <c r="L22" s="103"/>
    </row>
    <row r="23" spans="1:12" ht="12.75">
      <c r="A23" s="160">
        <f t="shared" si="0"/>
        <v>11</v>
      </c>
      <c r="B23" s="153"/>
      <c r="C23" s="203"/>
      <c r="D23" s="204"/>
      <c r="E23" s="204"/>
      <c r="F23" s="205"/>
      <c r="G23" s="203"/>
      <c r="H23" s="204"/>
      <c r="I23" s="204"/>
      <c r="J23" s="206"/>
      <c r="K23" s="103"/>
      <c r="L23" s="103"/>
    </row>
    <row r="24" spans="1:12" ht="12.75">
      <c r="A24" s="160">
        <f t="shared" si="0"/>
        <v>12</v>
      </c>
      <c r="B24" s="154"/>
      <c r="C24" s="203"/>
      <c r="D24" s="204"/>
      <c r="E24" s="204"/>
      <c r="F24" s="205"/>
      <c r="G24" s="203"/>
      <c r="H24" s="204"/>
      <c r="I24" s="204"/>
      <c r="J24" s="206"/>
      <c r="K24" s="103"/>
      <c r="L24" s="103"/>
    </row>
    <row r="25" spans="1:12" ht="12.75">
      <c r="A25" s="160">
        <f t="shared" si="0"/>
        <v>13</v>
      </c>
      <c r="B25" s="154"/>
      <c r="C25" s="203"/>
      <c r="D25" s="204"/>
      <c r="E25" s="204"/>
      <c r="F25" s="205"/>
      <c r="G25" s="203"/>
      <c r="H25" s="204"/>
      <c r="I25" s="204"/>
      <c r="J25" s="206"/>
      <c r="K25" s="103"/>
      <c r="L25" s="103"/>
    </row>
    <row r="26" spans="1:12" ht="12.75">
      <c r="A26" s="160">
        <f t="shared" si="0"/>
        <v>14</v>
      </c>
      <c r="B26" s="154"/>
      <c r="C26" s="203"/>
      <c r="D26" s="204"/>
      <c r="E26" s="204"/>
      <c r="F26" s="205"/>
      <c r="G26" s="203"/>
      <c r="H26" s="204"/>
      <c r="I26" s="204"/>
      <c r="J26" s="206"/>
      <c r="K26" s="103"/>
      <c r="L26" s="103"/>
    </row>
    <row r="27" spans="1:12" ht="12.75">
      <c r="A27" s="160">
        <f t="shared" si="0"/>
        <v>15</v>
      </c>
      <c r="B27" s="154"/>
      <c r="C27" s="203"/>
      <c r="D27" s="204"/>
      <c r="E27" s="204"/>
      <c r="F27" s="205"/>
      <c r="G27" s="203"/>
      <c r="H27" s="204"/>
      <c r="I27" s="204"/>
      <c r="J27" s="206"/>
      <c r="K27" s="103"/>
      <c r="L27" s="103"/>
    </row>
    <row r="28" spans="1:12" ht="12.75">
      <c r="A28" s="160">
        <f t="shared" si="0"/>
        <v>16</v>
      </c>
      <c r="B28" s="104"/>
      <c r="C28" s="203"/>
      <c r="D28" s="204"/>
      <c r="E28" s="204"/>
      <c r="F28" s="205"/>
      <c r="G28" s="203"/>
      <c r="H28" s="204"/>
      <c r="I28" s="204"/>
      <c r="J28" s="206"/>
      <c r="K28" s="103"/>
      <c r="L28" s="103"/>
    </row>
    <row r="29" spans="1:12" ht="12.75">
      <c r="A29" s="160">
        <f t="shared" si="0"/>
        <v>17</v>
      </c>
      <c r="B29" s="104"/>
      <c r="C29" s="203"/>
      <c r="D29" s="204"/>
      <c r="E29" s="204"/>
      <c r="F29" s="205"/>
      <c r="G29" s="203"/>
      <c r="H29" s="204"/>
      <c r="I29" s="204"/>
      <c r="J29" s="206"/>
      <c r="K29" s="103"/>
      <c r="L29" s="103"/>
    </row>
    <row r="30" spans="1:12" ht="12.75">
      <c r="A30" s="160">
        <f t="shared" si="0"/>
        <v>18</v>
      </c>
      <c r="B30" s="157"/>
      <c r="C30" s="203"/>
      <c r="D30" s="204"/>
      <c r="E30" s="204"/>
      <c r="F30" s="205"/>
      <c r="G30" s="203"/>
      <c r="H30" s="204"/>
      <c r="I30" s="204"/>
      <c r="J30" s="206"/>
      <c r="K30" s="103"/>
      <c r="L30" s="103"/>
    </row>
    <row r="31" spans="1:12" ht="12.75">
      <c r="A31" s="160">
        <f t="shared" si="0"/>
        <v>19</v>
      </c>
      <c r="B31" s="104"/>
      <c r="C31" s="203"/>
      <c r="D31" s="204"/>
      <c r="E31" s="204"/>
      <c r="F31" s="205"/>
      <c r="G31" s="203"/>
      <c r="H31" s="204"/>
      <c r="I31" s="204"/>
      <c r="J31" s="206"/>
      <c r="K31" s="103"/>
      <c r="L31" s="103"/>
    </row>
    <row r="32" spans="1:12" ht="12.75">
      <c r="A32" s="160">
        <f t="shared" si="0"/>
        <v>20</v>
      </c>
      <c r="B32" s="104"/>
      <c r="C32" s="203"/>
      <c r="D32" s="204"/>
      <c r="E32" s="204"/>
      <c r="F32" s="205"/>
      <c r="G32" s="203"/>
      <c r="H32" s="204"/>
      <c r="I32" s="204"/>
      <c r="J32" s="206"/>
      <c r="K32" s="103"/>
      <c r="L32" s="103"/>
    </row>
    <row r="33" spans="1:12" ht="12.75">
      <c r="A33" s="160">
        <f t="shared" si="0"/>
        <v>21</v>
      </c>
      <c r="B33" s="152"/>
      <c r="C33" s="203"/>
      <c r="D33" s="204"/>
      <c r="E33" s="204"/>
      <c r="F33" s="205"/>
      <c r="G33" s="203"/>
      <c r="H33" s="204"/>
      <c r="I33" s="204"/>
      <c r="J33" s="206"/>
      <c r="K33" s="103"/>
      <c r="L33" s="103"/>
    </row>
    <row r="34" spans="1:12" ht="12.75">
      <c r="A34" s="160">
        <f t="shared" si="0"/>
        <v>22</v>
      </c>
      <c r="B34" s="152"/>
      <c r="C34" s="203"/>
      <c r="D34" s="204"/>
      <c r="E34" s="204"/>
      <c r="F34" s="205"/>
      <c r="G34" s="203"/>
      <c r="H34" s="204"/>
      <c r="I34" s="204"/>
      <c r="J34" s="206"/>
      <c r="K34" s="103"/>
      <c r="L34" s="103"/>
    </row>
    <row r="35" spans="1:12" ht="12.75">
      <c r="A35" s="160">
        <f t="shared" si="0"/>
        <v>23</v>
      </c>
      <c r="B35" s="152"/>
      <c r="C35" s="203"/>
      <c r="D35" s="204"/>
      <c r="E35" s="204"/>
      <c r="F35" s="205"/>
      <c r="G35" s="203"/>
      <c r="H35" s="204"/>
      <c r="I35" s="204"/>
      <c r="J35" s="206"/>
      <c r="K35" s="103"/>
      <c r="L35" s="103"/>
    </row>
    <row r="36" spans="1:12" ht="12.75">
      <c r="A36" s="160">
        <f t="shared" si="0"/>
        <v>24</v>
      </c>
      <c r="B36" s="152"/>
      <c r="C36" s="203"/>
      <c r="D36" s="204"/>
      <c r="E36" s="204"/>
      <c r="F36" s="205"/>
      <c r="G36" s="203"/>
      <c r="H36" s="204"/>
      <c r="I36" s="204"/>
      <c r="J36" s="206"/>
      <c r="K36" s="103"/>
      <c r="L36" s="103"/>
    </row>
    <row r="37" spans="1:12" ht="12.75">
      <c r="A37" s="160">
        <f t="shared" si="0"/>
        <v>25</v>
      </c>
      <c r="B37" s="152"/>
      <c r="C37" s="203"/>
      <c r="D37" s="204"/>
      <c r="E37" s="204"/>
      <c r="F37" s="205"/>
      <c r="G37" s="203"/>
      <c r="H37" s="204"/>
      <c r="I37" s="204"/>
      <c r="J37" s="206"/>
      <c r="K37" s="103"/>
      <c r="L37" s="103"/>
    </row>
    <row r="38" spans="1:12" ht="12.75">
      <c r="A38" s="160">
        <f t="shared" si="0"/>
        <v>26</v>
      </c>
      <c r="B38" s="152"/>
      <c r="C38" s="203"/>
      <c r="D38" s="204"/>
      <c r="E38" s="204"/>
      <c r="F38" s="205"/>
      <c r="G38" s="203"/>
      <c r="H38" s="204"/>
      <c r="I38" s="204"/>
      <c r="J38" s="206"/>
      <c r="K38" s="103"/>
      <c r="L38" s="103"/>
    </row>
    <row r="39" spans="1:12" ht="12.75">
      <c r="A39" s="160">
        <f t="shared" si="0"/>
        <v>27</v>
      </c>
      <c r="B39" s="152"/>
      <c r="C39" s="203"/>
      <c r="D39" s="204"/>
      <c r="E39" s="204"/>
      <c r="F39" s="205"/>
      <c r="G39" s="203"/>
      <c r="H39" s="204"/>
      <c r="I39" s="204"/>
      <c r="J39" s="206"/>
      <c r="K39" s="103"/>
      <c r="L39" s="103"/>
    </row>
    <row r="40" spans="1:12" ht="12.75">
      <c r="A40" s="160">
        <f t="shared" si="0"/>
        <v>28</v>
      </c>
      <c r="B40" s="152"/>
      <c r="C40" s="203"/>
      <c r="D40" s="204"/>
      <c r="E40" s="204"/>
      <c r="F40" s="205"/>
      <c r="G40" s="203"/>
      <c r="H40" s="204"/>
      <c r="I40" s="204"/>
      <c r="J40" s="206"/>
      <c r="K40" s="103"/>
      <c r="L40" s="103"/>
    </row>
    <row r="41" spans="1:12" ht="12.75">
      <c r="A41" s="160">
        <f t="shared" si="0"/>
        <v>29</v>
      </c>
      <c r="B41" s="152"/>
      <c r="C41" s="203"/>
      <c r="D41" s="204"/>
      <c r="E41" s="204"/>
      <c r="F41" s="205"/>
      <c r="G41" s="203"/>
      <c r="H41" s="204"/>
      <c r="I41" s="204"/>
      <c r="J41" s="206"/>
      <c r="K41" s="103"/>
      <c r="L41" s="103"/>
    </row>
    <row r="42" spans="1:12" ht="12.75">
      <c r="A42" s="160">
        <f t="shared" si="0"/>
        <v>30</v>
      </c>
      <c r="B42" s="152"/>
      <c r="C42" s="203"/>
      <c r="D42" s="204"/>
      <c r="E42" s="204"/>
      <c r="F42" s="205"/>
      <c r="G42" s="203"/>
      <c r="H42" s="204"/>
      <c r="I42" s="204"/>
      <c r="J42" s="206"/>
      <c r="K42" s="103"/>
      <c r="L42" s="103"/>
    </row>
    <row r="43" spans="1:10" ht="12.75">
      <c r="A43" s="160">
        <f t="shared" si="0"/>
        <v>31</v>
      </c>
      <c r="B43" s="152"/>
      <c r="C43" s="203"/>
      <c r="D43" s="204"/>
      <c r="E43" s="204"/>
      <c r="F43" s="205"/>
      <c r="G43" s="203"/>
      <c r="H43" s="204"/>
      <c r="I43" s="204"/>
      <c r="J43" s="206"/>
    </row>
    <row r="44" spans="1:10" ht="12.75">
      <c r="A44" s="160">
        <f t="shared" si="0"/>
        <v>32</v>
      </c>
      <c r="B44" s="152"/>
      <c r="C44" s="203"/>
      <c r="D44" s="204"/>
      <c r="E44" s="204"/>
      <c r="F44" s="205"/>
      <c r="G44" s="203"/>
      <c r="H44" s="204"/>
      <c r="I44" s="204"/>
      <c r="J44" s="206"/>
    </row>
    <row r="45" spans="1:10" ht="12.75">
      <c r="A45" s="160">
        <f t="shared" si="0"/>
        <v>33</v>
      </c>
      <c r="B45" s="156"/>
      <c r="C45" s="203"/>
      <c r="D45" s="204"/>
      <c r="E45" s="204"/>
      <c r="F45" s="205"/>
      <c r="G45" s="203"/>
      <c r="H45" s="204"/>
      <c r="I45" s="204"/>
      <c r="J45" s="206"/>
    </row>
    <row r="46" spans="1:10" ht="12.75">
      <c r="A46" s="160">
        <f t="shared" si="0"/>
        <v>34</v>
      </c>
      <c r="B46" s="156"/>
      <c r="C46" s="203"/>
      <c r="D46" s="204"/>
      <c r="E46" s="204"/>
      <c r="F46" s="205"/>
      <c r="G46" s="203"/>
      <c r="H46" s="204"/>
      <c r="I46" s="204"/>
      <c r="J46" s="206"/>
    </row>
    <row r="47" spans="1:10" ht="12.75">
      <c r="A47" s="160">
        <f t="shared" si="0"/>
        <v>35</v>
      </c>
      <c r="B47" s="152"/>
      <c r="C47" s="203"/>
      <c r="D47" s="204"/>
      <c r="E47" s="204"/>
      <c r="F47" s="205"/>
      <c r="G47" s="203"/>
      <c r="H47" s="204"/>
      <c r="I47" s="204"/>
      <c r="J47" s="206"/>
    </row>
    <row r="48" spans="1:10" ht="12.75">
      <c r="A48" s="160">
        <f t="shared" si="0"/>
        <v>36</v>
      </c>
      <c r="B48" s="152"/>
      <c r="C48" s="203"/>
      <c r="D48" s="204"/>
      <c r="E48" s="204"/>
      <c r="F48" s="205"/>
      <c r="G48" s="203"/>
      <c r="H48" s="204"/>
      <c r="I48" s="204"/>
      <c r="J48" s="206"/>
    </row>
    <row r="49" spans="1:10" ht="12.75">
      <c r="A49" s="160">
        <f t="shared" si="0"/>
        <v>37</v>
      </c>
      <c r="B49" s="156"/>
      <c r="C49" s="203"/>
      <c r="D49" s="204"/>
      <c r="E49" s="204"/>
      <c r="F49" s="205"/>
      <c r="G49" s="203"/>
      <c r="H49" s="204"/>
      <c r="I49" s="204"/>
      <c r="J49" s="206"/>
    </row>
    <row r="50" spans="1:10" ht="12.75">
      <c r="A50" s="160">
        <f t="shared" si="0"/>
        <v>38</v>
      </c>
      <c r="B50" s="156"/>
      <c r="C50" s="203"/>
      <c r="D50" s="204"/>
      <c r="E50" s="204"/>
      <c r="F50" s="205"/>
      <c r="G50" s="203"/>
      <c r="H50" s="204"/>
      <c r="I50" s="204"/>
      <c r="J50" s="206"/>
    </row>
    <row r="51" spans="1:10" ht="12.75">
      <c r="A51" s="160">
        <f t="shared" si="0"/>
        <v>39</v>
      </c>
      <c r="B51" s="156"/>
      <c r="C51" s="203"/>
      <c r="D51" s="204"/>
      <c r="E51" s="204"/>
      <c r="F51" s="205"/>
      <c r="G51" s="203"/>
      <c r="H51" s="204"/>
      <c r="I51" s="204"/>
      <c r="J51" s="206"/>
    </row>
    <row r="52" spans="1:10" ht="12.75">
      <c r="A52" s="160">
        <f t="shared" si="0"/>
        <v>40</v>
      </c>
      <c r="B52" s="156"/>
      <c r="C52" s="203"/>
      <c r="D52" s="204"/>
      <c r="E52" s="204"/>
      <c r="F52" s="205"/>
      <c r="G52" s="203"/>
      <c r="H52" s="204"/>
      <c r="I52" s="204"/>
      <c r="J52" s="206"/>
    </row>
    <row r="53" spans="1:10" ht="12.75">
      <c r="A53" s="160">
        <f t="shared" si="0"/>
        <v>41</v>
      </c>
      <c r="B53" s="156"/>
      <c r="C53" s="203"/>
      <c r="D53" s="204"/>
      <c r="E53" s="204"/>
      <c r="F53" s="205"/>
      <c r="G53" s="203"/>
      <c r="H53" s="204"/>
      <c r="I53" s="204"/>
      <c r="J53" s="206"/>
    </row>
    <row r="54" spans="1:10" ht="12.75">
      <c r="A54" s="160">
        <f t="shared" si="0"/>
        <v>42</v>
      </c>
      <c r="B54" s="156"/>
      <c r="C54" s="203"/>
      <c r="D54" s="204"/>
      <c r="E54" s="204"/>
      <c r="F54" s="205"/>
      <c r="G54" s="203"/>
      <c r="H54" s="204"/>
      <c r="I54" s="204"/>
      <c r="J54" s="206"/>
    </row>
    <row r="55" spans="1:10" s="158" customFormat="1" ht="12.75">
      <c r="A55" s="160">
        <f t="shared" si="0"/>
        <v>43</v>
      </c>
      <c r="B55" s="159"/>
      <c r="C55" s="203"/>
      <c r="D55" s="204"/>
      <c r="E55" s="204"/>
      <c r="F55" s="205"/>
      <c r="G55" s="203"/>
      <c r="H55" s="204"/>
      <c r="I55" s="204"/>
      <c r="J55" s="206"/>
    </row>
    <row r="56" spans="1:10" ht="12.75">
      <c r="A56" s="160">
        <f t="shared" si="0"/>
        <v>44</v>
      </c>
      <c r="B56" s="156"/>
      <c r="C56" s="203"/>
      <c r="D56" s="204"/>
      <c r="E56" s="204"/>
      <c r="F56" s="205"/>
      <c r="G56" s="203"/>
      <c r="H56" s="204"/>
      <c r="I56" s="204"/>
      <c r="J56" s="206"/>
    </row>
    <row r="57" spans="1:10" ht="12.75">
      <c r="A57" s="160">
        <f t="shared" si="0"/>
        <v>45</v>
      </c>
      <c r="B57" s="156"/>
      <c r="C57" s="203"/>
      <c r="D57" s="204"/>
      <c r="E57" s="204"/>
      <c r="F57" s="205"/>
      <c r="G57" s="203"/>
      <c r="H57" s="204"/>
      <c r="I57" s="204"/>
      <c r="J57" s="206"/>
    </row>
    <row r="58" spans="1:10" ht="12.75">
      <c r="A58" s="160">
        <f t="shared" si="0"/>
        <v>46</v>
      </c>
      <c r="B58" s="156"/>
      <c r="C58" s="203"/>
      <c r="D58" s="204"/>
      <c r="E58" s="204"/>
      <c r="F58" s="205"/>
      <c r="G58" s="203"/>
      <c r="H58" s="204"/>
      <c r="I58" s="204"/>
      <c r="J58" s="206"/>
    </row>
    <row r="59" spans="1:10" ht="12.75">
      <c r="A59" s="160">
        <f t="shared" si="0"/>
        <v>47</v>
      </c>
      <c r="B59" s="156"/>
      <c r="C59" s="203"/>
      <c r="D59" s="204"/>
      <c r="E59" s="204"/>
      <c r="F59" s="205"/>
      <c r="G59" s="203"/>
      <c r="H59" s="204"/>
      <c r="I59" s="204"/>
      <c r="J59" s="206"/>
    </row>
    <row r="60" spans="1:10" ht="12.75">
      <c r="A60" s="160">
        <f t="shared" si="0"/>
        <v>48</v>
      </c>
      <c r="B60" s="156"/>
      <c r="C60" s="203"/>
      <c r="D60" s="204"/>
      <c r="E60" s="204"/>
      <c r="F60" s="205"/>
      <c r="G60" s="203"/>
      <c r="H60" s="204"/>
      <c r="I60" s="204"/>
      <c r="J60" s="206"/>
    </row>
    <row r="61" spans="1:10" ht="12.75">
      <c r="A61" s="160">
        <f t="shared" si="0"/>
        <v>49</v>
      </c>
      <c r="B61" s="156"/>
      <c r="C61" s="203"/>
      <c r="D61" s="204"/>
      <c r="E61" s="204"/>
      <c r="F61" s="205"/>
      <c r="G61" s="203"/>
      <c r="H61" s="204"/>
      <c r="I61" s="204"/>
      <c r="J61" s="206"/>
    </row>
    <row r="62" spans="1:10" ht="12.75">
      <c r="A62" s="160">
        <f t="shared" si="0"/>
        <v>50</v>
      </c>
      <c r="B62" s="156"/>
      <c r="C62" s="203"/>
      <c r="D62" s="204"/>
      <c r="E62" s="204"/>
      <c r="F62" s="205"/>
      <c r="G62" s="203"/>
      <c r="H62" s="204"/>
      <c r="I62" s="204"/>
      <c r="J62" s="206"/>
    </row>
    <row r="63" spans="1:10" ht="12.75">
      <c r="A63" s="160">
        <f t="shared" si="0"/>
        <v>51</v>
      </c>
      <c r="B63" s="156"/>
      <c r="C63" s="203"/>
      <c r="D63" s="204"/>
      <c r="E63" s="204"/>
      <c r="F63" s="205"/>
      <c r="G63" s="203"/>
      <c r="H63" s="204"/>
      <c r="I63" s="204"/>
      <c r="J63" s="206"/>
    </row>
    <row r="64" spans="1:10" ht="12.75">
      <c r="A64" s="160">
        <f t="shared" si="0"/>
        <v>52</v>
      </c>
      <c r="B64" s="156"/>
      <c r="C64" s="203"/>
      <c r="D64" s="204"/>
      <c r="E64" s="204"/>
      <c r="F64" s="205"/>
      <c r="G64" s="203"/>
      <c r="H64" s="204"/>
      <c r="I64" s="204"/>
      <c r="J64" s="206"/>
    </row>
    <row r="65" spans="1:10" ht="12.75">
      <c r="A65" s="160">
        <f t="shared" si="0"/>
        <v>53</v>
      </c>
      <c r="B65" s="156"/>
      <c r="C65" s="203"/>
      <c r="D65" s="204"/>
      <c r="E65" s="204"/>
      <c r="F65" s="205"/>
      <c r="G65" s="203"/>
      <c r="H65" s="204"/>
      <c r="I65" s="204"/>
      <c r="J65" s="206"/>
    </row>
    <row r="66" spans="1:10" ht="12.75">
      <c r="A66" s="160">
        <f t="shared" si="0"/>
        <v>54</v>
      </c>
      <c r="B66" s="156"/>
      <c r="C66" s="203"/>
      <c r="D66" s="204"/>
      <c r="E66" s="204"/>
      <c r="F66" s="205"/>
      <c r="G66" s="203"/>
      <c r="H66" s="204"/>
      <c r="I66" s="204"/>
      <c r="J66" s="206"/>
    </row>
    <row r="67" spans="1:10" ht="12.75">
      <c r="A67" s="160">
        <f t="shared" si="0"/>
        <v>55</v>
      </c>
      <c r="B67" s="156"/>
      <c r="C67" s="203"/>
      <c r="D67" s="204"/>
      <c r="E67" s="204"/>
      <c r="F67" s="205"/>
      <c r="G67" s="203"/>
      <c r="H67" s="204"/>
      <c r="I67" s="204"/>
      <c r="J67" s="206"/>
    </row>
    <row r="68" spans="1:10" ht="12.75">
      <c r="A68" s="160">
        <f t="shared" si="0"/>
        <v>56</v>
      </c>
      <c r="B68" s="156"/>
      <c r="C68" s="203"/>
      <c r="D68" s="204"/>
      <c r="E68" s="204"/>
      <c r="F68" s="205"/>
      <c r="G68" s="203"/>
      <c r="H68" s="204"/>
      <c r="I68" s="204"/>
      <c r="J68" s="206"/>
    </row>
    <row r="69" spans="1:10" ht="12.75">
      <c r="A69" s="160">
        <f t="shared" si="0"/>
        <v>57</v>
      </c>
      <c r="B69" s="156"/>
      <c r="C69" s="203"/>
      <c r="D69" s="204"/>
      <c r="E69" s="204"/>
      <c r="F69" s="205"/>
      <c r="G69" s="203"/>
      <c r="H69" s="204"/>
      <c r="I69" s="204"/>
      <c r="J69" s="206"/>
    </row>
    <row r="70" spans="1:10" ht="12.75">
      <c r="A70" s="160">
        <f t="shared" si="0"/>
        <v>58</v>
      </c>
      <c r="B70" s="156"/>
      <c r="C70" s="203"/>
      <c r="D70" s="204"/>
      <c r="E70" s="204"/>
      <c r="F70" s="205"/>
      <c r="G70" s="203"/>
      <c r="H70" s="204"/>
      <c r="I70" s="204"/>
      <c r="J70" s="206"/>
    </row>
    <row r="71" spans="1:10" ht="12.75">
      <c r="A71" s="160">
        <f t="shared" si="0"/>
        <v>59</v>
      </c>
      <c r="B71" s="156"/>
      <c r="C71" s="203"/>
      <c r="D71" s="204"/>
      <c r="E71" s="204"/>
      <c r="F71" s="205"/>
      <c r="G71" s="203"/>
      <c r="H71" s="204"/>
      <c r="I71" s="204"/>
      <c r="J71" s="206"/>
    </row>
    <row r="72" spans="1:10" ht="13.5" thickBot="1">
      <c r="A72" s="184">
        <f>+A71+1</f>
        <v>60</v>
      </c>
      <c r="B72" s="155"/>
      <c r="C72" s="207"/>
      <c r="D72" s="208"/>
      <c r="E72" s="208"/>
      <c r="F72" s="209"/>
      <c r="G72" s="207"/>
      <c r="H72" s="208"/>
      <c r="I72" s="208"/>
      <c r="J72" s="210"/>
    </row>
    <row r="73" ht="13.5" thickTop="1"/>
    <row r="74" ht="12.75" customHeight="1">
      <c r="B74" s="149" t="s">
        <v>60</v>
      </c>
    </row>
    <row r="75" ht="12.75" customHeight="1">
      <c r="B75" s="149" t="s">
        <v>74</v>
      </c>
    </row>
    <row r="76" ht="12.75">
      <c r="B76" s="149" t="s">
        <v>75</v>
      </c>
    </row>
  </sheetData>
  <sheetProtection password="CE28" sheet="1" insertRows="0" selectLockedCells="1"/>
  <mergeCells count="134">
    <mergeCell ref="C58:F58"/>
    <mergeCell ref="C59:F59"/>
    <mergeCell ref="G58:J58"/>
    <mergeCell ref="G59:J59"/>
    <mergeCell ref="G51:J51"/>
    <mergeCell ref="G53:J53"/>
    <mergeCell ref="G54:J54"/>
    <mergeCell ref="G56:J56"/>
    <mergeCell ref="C56:F56"/>
    <mergeCell ref="C54:F54"/>
    <mergeCell ref="C51:F51"/>
    <mergeCell ref="G45:J45"/>
    <mergeCell ref="G47:J47"/>
    <mergeCell ref="G48:J48"/>
    <mergeCell ref="G49:J49"/>
    <mergeCell ref="G50:J50"/>
    <mergeCell ref="G29:J29"/>
    <mergeCell ref="G30:J30"/>
    <mergeCell ref="C41:F41"/>
    <mergeCell ref="G46:J46"/>
    <mergeCell ref="C45:F45"/>
    <mergeCell ref="C46:F46"/>
    <mergeCell ref="G31:J31"/>
    <mergeCell ref="C29:F29"/>
    <mergeCell ref="C30:F30"/>
    <mergeCell ref="C31:F31"/>
    <mergeCell ref="C27:F27"/>
    <mergeCell ref="C28:F28"/>
    <mergeCell ref="G23:J23"/>
    <mergeCell ref="G24:J24"/>
    <mergeCell ref="G25:J25"/>
    <mergeCell ref="G26:J26"/>
    <mergeCell ref="G27:J27"/>
    <mergeCell ref="G28:J28"/>
    <mergeCell ref="C24:F24"/>
    <mergeCell ref="C25:F25"/>
    <mergeCell ref="C13:F13"/>
    <mergeCell ref="C14:F14"/>
    <mergeCell ref="G18:J18"/>
    <mergeCell ref="C26:F26"/>
    <mergeCell ref="A8:A10"/>
    <mergeCell ref="B8:B10"/>
    <mergeCell ref="C8:F8"/>
    <mergeCell ref="C9:D9"/>
    <mergeCell ref="E9:F9"/>
    <mergeCell ref="G13:J13"/>
    <mergeCell ref="C10:F10"/>
    <mergeCell ref="C11:F11"/>
    <mergeCell ref="G8:J8"/>
    <mergeCell ref="G9:H9"/>
    <mergeCell ref="I9:J9"/>
    <mergeCell ref="G10:J10"/>
    <mergeCell ref="G11:J11"/>
    <mergeCell ref="G20:J20"/>
    <mergeCell ref="G21:J21"/>
    <mergeCell ref="G14:J14"/>
    <mergeCell ref="G17:J17"/>
    <mergeCell ref="C19:F19"/>
    <mergeCell ref="C64:F64"/>
    <mergeCell ref="G64:J64"/>
    <mergeCell ref="C47:F47"/>
    <mergeCell ref="G60:J60"/>
    <mergeCell ref="C43:F43"/>
    <mergeCell ref="G43:J43"/>
    <mergeCell ref="C42:F42"/>
    <mergeCell ref="G42:J42"/>
    <mergeCell ref="C23:F23"/>
    <mergeCell ref="C4:E4"/>
    <mergeCell ref="C20:F20"/>
    <mergeCell ref="C21:F21"/>
    <mergeCell ref="C22:F22"/>
    <mergeCell ref="G19:J19"/>
    <mergeCell ref="C32:F32"/>
    <mergeCell ref="G32:J32"/>
    <mergeCell ref="G22:J22"/>
    <mergeCell ref="C17:F17"/>
    <mergeCell ref="C18:F18"/>
    <mergeCell ref="C44:F44"/>
    <mergeCell ref="G44:J44"/>
    <mergeCell ref="C33:F33"/>
    <mergeCell ref="G33:J33"/>
    <mergeCell ref="C37:F37"/>
    <mergeCell ref="G37:J37"/>
    <mergeCell ref="C38:F38"/>
    <mergeCell ref="G38:J38"/>
    <mergeCell ref="C35:F35"/>
    <mergeCell ref="G35:J35"/>
    <mergeCell ref="G40:J40"/>
    <mergeCell ref="C57:F57"/>
    <mergeCell ref="G57:J57"/>
    <mergeCell ref="C48:F48"/>
    <mergeCell ref="C49:F49"/>
    <mergeCell ref="C50:F50"/>
    <mergeCell ref="G41:J41"/>
    <mergeCell ref="C53:F53"/>
    <mergeCell ref="G55:J55"/>
    <mergeCell ref="C55:F55"/>
    <mergeCell ref="G36:J36"/>
    <mergeCell ref="C61:F61"/>
    <mergeCell ref="C62:F62"/>
    <mergeCell ref="C63:F63"/>
    <mergeCell ref="G63:J63"/>
    <mergeCell ref="G62:J62"/>
    <mergeCell ref="G61:J61"/>
    <mergeCell ref="C39:F39"/>
    <mergeCell ref="G39:J39"/>
    <mergeCell ref="C40:F40"/>
    <mergeCell ref="C60:F60"/>
    <mergeCell ref="C52:F52"/>
    <mergeCell ref="G52:J52"/>
    <mergeCell ref="C34:F34"/>
    <mergeCell ref="G34:J34"/>
    <mergeCell ref="C15:F15"/>
    <mergeCell ref="G15:J15"/>
    <mergeCell ref="C16:F16"/>
    <mergeCell ref="G16:J16"/>
    <mergeCell ref="C36:F36"/>
    <mergeCell ref="G70:J70"/>
    <mergeCell ref="C65:F65"/>
    <mergeCell ref="G65:J65"/>
    <mergeCell ref="C66:F66"/>
    <mergeCell ref="G66:J66"/>
    <mergeCell ref="C67:F67"/>
    <mergeCell ref="G67:J67"/>
    <mergeCell ref="C71:F71"/>
    <mergeCell ref="G71:J71"/>
    <mergeCell ref="C72:F72"/>
    <mergeCell ref="G72:J72"/>
    <mergeCell ref="A11:A12"/>
    <mergeCell ref="C68:F68"/>
    <mergeCell ref="G68:J68"/>
    <mergeCell ref="C69:F69"/>
    <mergeCell ref="G69:J69"/>
    <mergeCell ref="C70:F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Zeros="0" zoomScalePageLayoutView="0" workbookViewId="0" topLeftCell="A1">
      <selection activeCell="O3" sqref="O3"/>
    </sheetView>
  </sheetViews>
  <sheetFormatPr defaultColWidth="9.140625" defaultRowHeight="12.75"/>
  <cols>
    <col min="1" max="1" width="6.28125" style="19" customWidth="1"/>
    <col min="2" max="2" width="23.57421875" style="19" customWidth="1"/>
    <col min="3" max="3" width="11.140625" style="19" customWidth="1"/>
    <col min="4" max="4" width="9.8515625" style="19" customWidth="1"/>
    <col min="5" max="6" width="10.00390625" style="19" bestFit="1" customWidth="1"/>
    <col min="7" max="7" width="8.7109375" style="19" customWidth="1"/>
    <col min="8" max="8" width="5.140625" style="19" customWidth="1"/>
    <col min="9" max="9" width="11.140625" style="19" customWidth="1"/>
    <col min="10" max="10" width="9.8515625" style="19" customWidth="1"/>
    <col min="11" max="11" width="3.00390625" style="19" customWidth="1"/>
    <col min="12" max="12" width="3.28125" style="19" customWidth="1"/>
    <col min="13" max="13" width="9.140625" style="19" customWidth="1"/>
    <col min="14" max="14" width="0" style="19" hidden="1" customWidth="1"/>
    <col min="15" max="16384" width="9.140625" style="19" customWidth="1"/>
  </cols>
  <sheetData>
    <row r="1" spans="1:12" s="12" customFormat="1" ht="15" customHeight="1">
      <c r="A1" s="12" t="s">
        <v>81</v>
      </c>
      <c r="I1" s="25"/>
      <c r="J1" s="13"/>
      <c r="K1" s="25"/>
      <c r="L1" s="57"/>
    </row>
    <row r="2" spans="9:10" s="12" customFormat="1" ht="15" customHeight="1">
      <c r="I2" s="25" t="s">
        <v>8</v>
      </c>
      <c r="J2" s="13">
        <f>'Naslovna strana'!D25</f>
        <v>0</v>
      </c>
    </row>
    <row r="3" spans="1:15" s="12" customFormat="1" ht="15" customHeight="1">
      <c r="A3" s="14" t="str">
        <f>'Naslovna strana'!A15</f>
        <v>Назив енергетског субјекта: </v>
      </c>
      <c r="C3" s="57" t="str">
        <f>+'Naslovna strana'!D15</f>
        <v>Транснафта А.Д.</v>
      </c>
      <c r="N3" s="163">
        <f>COUNT('2. Transportovane količine'!N10:N12)</f>
        <v>0</v>
      </c>
      <c r="O3" s="170"/>
    </row>
    <row r="4" spans="1:3" s="12" customFormat="1" ht="15" customHeight="1">
      <c r="A4" s="15" t="str">
        <f>'Naslovna strana'!A13</f>
        <v>Енергетска делатност:</v>
      </c>
      <c r="C4" s="12" t="str">
        <f>'Naslovna strana'!D13</f>
        <v>Транспорт нафте нафтоводима</v>
      </c>
    </row>
    <row r="5" s="12" customFormat="1" ht="15" customHeight="1"/>
    <row r="7" ht="12.75">
      <c r="O7" s="149">
        <f>COUNT('4. СИТС'!N10:N11)</f>
        <v>0</v>
      </c>
    </row>
    <row r="8" spans="1:12" s="11" customFormat="1" ht="12.75">
      <c r="A8" s="195" t="s">
        <v>83</v>
      </c>
      <c r="B8" s="195"/>
      <c r="C8" s="195"/>
      <c r="D8" s="195"/>
      <c r="E8" s="195"/>
      <c r="F8" s="195"/>
      <c r="G8" s="195"/>
      <c r="H8" s="12">
        <f>+'Naslovna strana'!D18</f>
        <v>2024</v>
      </c>
      <c r="I8" s="12" t="s">
        <v>92</v>
      </c>
      <c r="J8" s="25"/>
      <c r="K8" s="11">
        <f>COUNT('2. Transportovane količine'!C12:N12)</f>
        <v>0</v>
      </c>
      <c r="L8" s="11" t="s">
        <v>93</v>
      </c>
    </row>
    <row r="9" spans="1:11" s="11" customFormat="1" ht="13.5" thickBot="1">
      <c r="A9" s="25"/>
      <c r="B9" s="25"/>
      <c r="C9" s="25"/>
      <c r="D9" s="16" t="s">
        <v>32</v>
      </c>
      <c r="E9" s="25"/>
      <c r="F9" s="25"/>
      <c r="G9" s="25"/>
      <c r="H9" s="25"/>
      <c r="I9" s="25"/>
      <c r="J9" s="16"/>
      <c r="K9" s="25"/>
    </row>
    <row r="10" spans="1:12" s="11" customFormat="1" ht="14.25" customHeight="1" thickTop="1">
      <c r="A10" s="239" t="s">
        <v>94</v>
      </c>
      <c r="B10" s="240"/>
      <c r="C10" s="253">
        <f>'2. Transportovane količine'!K6</f>
        <v>0</v>
      </c>
      <c r="D10" s="254"/>
      <c r="E10" s="251"/>
      <c r="F10" s="252"/>
      <c r="G10" s="251"/>
      <c r="H10" s="252"/>
      <c r="K10" s="249"/>
      <c r="L10" s="250"/>
    </row>
    <row r="11" spans="1:12" s="11" customFormat="1" ht="12.75">
      <c r="A11" s="241"/>
      <c r="B11" s="242"/>
      <c r="C11" s="173" t="s">
        <v>17</v>
      </c>
      <c r="D11" s="174" t="s">
        <v>29</v>
      </c>
      <c r="E11" s="51"/>
      <c r="F11" s="51"/>
      <c r="G11" s="51"/>
      <c r="H11" s="51"/>
      <c r="K11" s="110"/>
      <c r="L11" s="110"/>
    </row>
    <row r="12" spans="1:12" s="11" customFormat="1" ht="18" customHeight="1">
      <c r="A12" s="258" t="s">
        <v>11</v>
      </c>
      <c r="B12" s="259"/>
      <c r="C12" s="171">
        <f>SUM('2. Transportovane količine'!C10:N10)</f>
        <v>0</v>
      </c>
      <c r="D12" s="172">
        <f>SUM('2. Transportovane količine'!C11:N11)</f>
        <v>0</v>
      </c>
      <c r="E12" s="107"/>
      <c r="F12" s="107"/>
      <c r="G12" s="107"/>
      <c r="H12" s="107"/>
      <c r="K12" s="107"/>
      <c r="L12" s="107"/>
    </row>
    <row r="13" spans="1:12" s="11" customFormat="1" ht="18" customHeight="1">
      <c r="A13" s="260" t="s">
        <v>12</v>
      </c>
      <c r="B13" s="261"/>
      <c r="C13" s="71" t="s">
        <v>65</v>
      </c>
      <c r="D13" s="76">
        <f>SUM('2. Transportovane količine'!C12:N12)</f>
        <v>0</v>
      </c>
      <c r="E13" s="108"/>
      <c r="F13" s="107"/>
      <c r="G13" s="108"/>
      <c r="H13" s="107"/>
      <c r="K13" s="108"/>
      <c r="L13" s="107"/>
    </row>
    <row r="14" spans="1:12" s="11" customFormat="1" ht="18" customHeight="1" thickBot="1">
      <c r="A14" s="262" t="s">
        <v>16</v>
      </c>
      <c r="B14" s="263"/>
      <c r="C14" s="72">
        <f>+C12</f>
        <v>0</v>
      </c>
      <c r="D14" s="73">
        <f>D12+D13</f>
        <v>0</v>
      </c>
      <c r="E14" s="109"/>
      <c r="F14" s="109"/>
      <c r="G14" s="109"/>
      <c r="H14" s="109"/>
      <c r="K14" s="109"/>
      <c r="L14" s="109"/>
    </row>
    <row r="15" ht="13.5" customHeight="1" thickTop="1"/>
    <row r="16" spans="1:10" s="11" customFormat="1" ht="12.75">
      <c r="A16" s="195" t="s">
        <v>78</v>
      </c>
      <c r="B16" s="195"/>
      <c r="C16" s="195"/>
      <c r="D16" s="195"/>
      <c r="E16" s="195"/>
      <c r="F16" s="195"/>
      <c r="G16" s="111">
        <f>'Naslovna strana'!D18</f>
        <v>2024</v>
      </c>
      <c r="H16" s="12" t="s">
        <v>69</v>
      </c>
      <c r="I16" s="12"/>
      <c r="J16" s="12"/>
    </row>
    <row r="17" spans="1:11" s="11" customFormat="1" ht="13.5" thickBot="1">
      <c r="A17" s="25"/>
      <c r="B17" s="25"/>
      <c r="C17" s="25"/>
      <c r="D17" s="25"/>
      <c r="E17" s="25"/>
      <c r="F17" s="16" t="s">
        <v>61</v>
      </c>
      <c r="G17" s="25"/>
      <c r="H17" s="25"/>
      <c r="I17" s="25"/>
      <c r="J17" s="16"/>
      <c r="K17" s="25"/>
    </row>
    <row r="18" spans="1:12" s="11" customFormat="1" ht="14.25" customHeight="1" thickTop="1">
      <c r="A18" s="243" t="s">
        <v>63</v>
      </c>
      <c r="B18" s="244"/>
      <c r="C18" s="244"/>
      <c r="D18" s="245"/>
      <c r="E18" s="264">
        <f>+E10</f>
        <v>0</v>
      </c>
      <c r="F18" s="265"/>
      <c r="G18" s="251"/>
      <c r="H18" s="252"/>
      <c r="I18" s="249"/>
      <c r="J18" s="250"/>
      <c r="K18" s="249"/>
      <c r="L18" s="250"/>
    </row>
    <row r="19" spans="1:12" s="11" customFormat="1" ht="12.75">
      <c r="A19" s="246"/>
      <c r="B19" s="247"/>
      <c r="C19" s="247"/>
      <c r="D19" s="248"/>
      <c r="E19" s="177" t="s">
        <v>9</v>
      </c>
      <c r="F19" s="178" t="s">
        <v>10</v>
      </c>
      <c r="G19" s="51"/>
      <c r="H19" s="51"/>
      <c r="I19" s="110"/>
      <c r="J19" s="110"/>
      <c r="K19" s="110"/>
      <c r="L19" s="110"/>
    </row>
    <row r="20" spans="1:12" s="11" customFormat="1" ht="18" customHeight="1" thickBot="1">
      <c r="A20" s="255" t="s">
        <v>62</v>
      </c>
      <c r="B20" s="256"/>
      <c r="C20" s="256"/>
      <c r="D20" s="257"/>
      <c r="E20" s="175" t="str">
        <f>IF(N3=3,C14/(1000*'1. Deonice naftovoda'!F9)," ")</f>
        <v> </v>
      </c>
      <c r="F20" s="176" t="str">
        <f>IF(N3=3,D14/(1000*'1. Deonice naftovoda'!F10)," ")</f>
        <v> </v>
      </c>
      <c r="G20" s="112"/>
      <c r="H20" s="112"/>
      <c r="I20" s="112"/>
      <c r="J20" s="112"/>
      <c r="K20" s="112"/>
      <c r="L20" s="112"/>
    </row>
    <row r="21" ht="13.5" thickTop="1"/>
  </sheetData>
  <sheetProtection password="CE28" sheet="1" selectLockedCells="1" selectUnlockedCells="1"/>
  <mergeCells count="16">
    <mergeCell ref="A8:G8"/>
    <mergeCell ref="A20:D20"/>
    <mergeCell ref="A16:F16"/>
    <mergeCell ref="K10:L10"/>
    <mergeCell ref="A12:B12"/>
    <mergeCell ref="A13:B13"/>
    <mergeCell ref="A14:B14"/>
    <mergeCell ref="E18:F18"/>
    <mergeCell ref="G18:H18"/>
    <mergeCell ref="A10:B11"/>
    <mergeCell ref="A18:D19"/>
    <mergeCell ref="I18:J18"/>
    <mergeCell ref="K18:L18"/>
    <mergeCell ref="E10:F10"/>
    <mergeCell ref="G10:H10"/>
    <mergeCell ref="C10:D10"/>
  </mergeCells>
  <printOptions horizontalCentered="1"/>
  <pageMargins left="0.25" right="0.25" top="0.53" bottom="0.73" header="0.22" footer="0.5"/>
  <pageSetup horizontalDpi="300" verticalDpi="300" orientation="landscape" paperSize="9" r:id="rId1"/>
  <headerFooter alignWithMargins="0">
    <oddFooter>&amp;LГодишњи степен искоришћености капацитета система по деоницама нафтовода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showZeros="0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9.140625" style="11" customWidth="1"/>
    <col min="2" max="2" width="20.7109375" style="11" customWidth="1"/>
    <col min="3" max="3" width="8.57421875" style="11" customWidth="1"/>
    <col min="4" max="4" width="17.140625" style="11" customWidth="1"/>
    <col min="5" max="5" width="8.421875" style="11" customWidth="1"/>
    <col min="6" max="7" width="16.140625" style="11" customWidth="1"/>
    <col min="8" max="16384" width="9.140625" style="11" customWidth="1"/>
  </cols>
  <sheetData>
    <row r="1" spans="1:7" s="12" customFormat="1" ht="15" customHeight="1">
      <c r="A1" s="12" t="s">
        <v>81</v>
      </c>
      <c r="F1" s="105"/>
      <c r="G1" s="124"/>
    </row>
    <row r="2" spans="6:7" s="12" customFormat="1" ht="15" customHeight="1">
      <c r="F2" s="105" t="s">
        <v>8</v>
      </c>
      <c r="G2" s="81">
        <f>'Naslovna strana'!D25</f>
        <v>0</v>
      </c>
    </row>
    <row r="3" spans="1:7" s="12" customFormat="1" ht="15" customHeight="1">
      <c r="A3" s="14" t="str">
        <f>'Naslovna strana'!A15</f>
        <v>Назив енергетског субјекта: </v>
      </c>
      <c r="C3" s="266" t="str">
        <f>+'Naslovna strana'!D15</f>
        <v>Транснафта А.Д.</v>
      </c>
      <c r="D3" s="196"/>
      <c r="E3" s="196"/>
      <c r="F3" s="196"/>
      <c r="G3" s="12" t="str">
        <f>IF('Naslovna strana'!F15:K15&lt;&gt;"",'Naslovna strana'!F15:K15," ")</f>
        <v> </v>
      </c>
    </row>
    <row r="4" spans="1:3" s="12" customFormat="1" ht="15" customHeight="1">
      <c r="A4" s="15" t="str">
        <f>'Naslovna strana'!A13</f>
        <v>Енергетска делатност:</v>
      </c>
      <c r="C4" s="12" t="str">
        <f>'Naslovna strana'!D13</f>
        <v>Транспорт нафте нафтоводима</v>
      </c>
    </row>
    <row r="5" s="12" customFormat="1" ht="15" customHeight="1"/>
    <row r="6" spans="1:7" ht="13.5" thickBot="1">
      <c r="A6" s="273" t="s">
        <v>79</v>
      </c>
      <c r="B6" s="273"/>
      <c r="C6" s="273"/>
      <c r="D6" s="273"/>
      <c r="E6" s="113">
        <f>+'Naslovna strana'!D18</f>
        <v>2024</v>
      </c>
      <c r="F6" s="14" t="s">
        <v>30</v>
      </c>
      <c r="G6" s="125"/>
    </row>
    <row r="7" spans="1:7" s="14" customFormat="1" ht="33" customHeight="1" thickTop="1">
      <c r="A7" s="271" t="s">
        <v>18</v>
      </c>
      <c r="B7" s="272"/>
      <c r="C7" s="52" t="s">
        <v>37</v>
      </c>
      <c r="D7" s="126"/>
      <c r="E7" s="127"/>
      <c r="F7" s="127"/>
      <c r="G7" s="127"/>
    </row>
    <row r="8" spans="1:11" s="14" customFormat="1" ht="19.5" customHeight="1">
      <c r="A8" s="267" t="s">
        <v>9</v>
      </c>
      <c r="B8" s="128" t="s">
        <v>39</v>
      </c>
      <c r="C8" s="128" t="s">
        <v>38</v>
      </c>
      <c r="D8" s="164">
        <f>'4. СИТС'!C14</f>
        <v>0</v>
      </c>
      <c r="E8" s="129"/>
      <c r="F8" s="129"/>
      <c r="G8" s="129"/>
      <c r="H8" s="51"/>
      <c r="I8" s="51"/>
      <c r="J8" s="51"/>
      <c r="K8" s="51"/>
    </row>
    <row r="9" spans="1:11" s="14" customFormat="1" ht="19.5" customHeight="1">
      <c r="A9" s="268"/>
      <c r="B9" s="130" t="s">
        <v>40</v>
      </c>
      <c r="C9" s="130" t="s">
        <v>38</v>
      </c>
      <c r="D9" s="165"/>
      <c r="E9" s="129"/>
      <c r="F9" s="129"/>
      <c r="G9" s="129"/>
      <c r="H9" s="51"/>
      <c r="I9" s="51"/>
      <c r="J9" s="51"/>
      <c r="K9" s="51"/>
    </row>
    <row r="10" spans="1:7" s="14" customFormat="1" ht="19.5" customHeight="1">
      <c r="A10" s="270"/>
      <c r="B10" s="37" t="s">
        <v>40</v>
      </c>
      <c r="C10" s="37" t="s">
        <v>41</v>
      </c>
      <c r="D10" s="131">
        <f>IF(D8&gt;0,IF(D8&gt;D9,(1-(D8-D9)/D8)*100,0),0)</f>
        <v>0</v>
      </c>
      <c r="E10" s="132"/>
      <c r="F10" s="132"/>
      <c r="G10" s="132"/>
    </row>
    <row r="11" spans="1:11" s="14" customFormat="1" ht="19.5" customHeight="1">
      <c r="A11" s="267" t="s">
        <v>10</v>
      </c>
      <c r="B11" s="128" t="s">
        <v>42</v>
      </c>
      <c r="C11" s="133" t="s">
        <v>38</v>
      </c>
      <c r="D11" s="164">
        <f>'4. СИТС'!D14</f>
        <v>0</v>
      </c>
      <c r="E11" s="129"/>
      <c r="F11" s="129"/>
      <c r="G11" s="129"/>
      <c r="H11" s="51"/>
      <c r="I11" s="51"/>
      <c r="J11" s="51"/>
      <c r="K11" s="51"/>
    </row>
    <row r="12" spans="1:11" s="14" customFormat="1" ht="19.5" customHeight="1">
      <c r="A12" s="268"/>
      <c r="B12" s="130" t="s">
        <v>40</v>
      </c>
      <c r="C12" s="130" t="s">
        <v>38</v>
      </c>
      <c r="D12" s="165"/>
      <c r="E12" s="129"/>
      <c r="F12" s="129"/>
      <c r="G12" s="129"/>
      <c r="H12" s="51"/>
      <c r="I12" s="51"/>
      <c r="J12" s="51"/>
      <c r="K12" s="51"/>
    </row>
    <row r="13" spans="1:7" s="14" customFormat="1" ht="19.5" customHeight="1" thickBot="1">
      <c r="A13" s="269"/>
      <c r="B13" s="134" t="s">
        <v>40</v>
      </c>
      <c r="C13" s="134" t="s">
        <v>41</v>
      </c>
      <c r="D13" s="135">
        <f>IF(D11&gt;0,IF(D11&gt;D12,(1-(D11-D12)/D11)*100,0),0)</f>
        <v>0</v>
      </c>
      <c r="E13" s="132"/>
      <c r="F13" s="132"/>
      <c r="G13" s="132"/>
    </row>
    <row r="14" ht="13.5" thickTop="1"/>
  </sheetData>
  <sheetProtection password="CE28" sheet="1" selectLockedCells="1"/>
  <mergeCells count="5">
    <mergeCell ref="C3:F3"/>
    <mergeCell ref="A11:A13"/>
    <mergeCell ref="A8:A10"/>
    <mergeCell ref="A7:B7"/>
    <mergeCell ref="A6:D6"/>
  </mergeCells>
  <printOptions horizontalCentered="1"/>
  <pageMargins left="0.75" right="0.75" top="0.78" bottom="0.25" header="0.5" footer="0.5"/>
  <pageSetup horizontalDpi="300" verticalDpi="300" orientation="landscape" paperSize="9" r:id="rId1"/>
  <headerFooter alignWithMargins="0">
    <oddFooter>&amp;LОстварени и планирани губици у транспорту нафте по деоницама система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3" width="11.57421875" style="11" customWidth="1"/>
    <col min="4" max="4" width="12.421875" style="11" customWidth="1"/>
    <col min="5" max="6" width="11.57421875" style="11" customWidth="1"/>
    <col min="7" max="7" width="5.00390625" style="11" customWidth="1"/>
    <col min="8" max="8" width="5.140625" style="11" customWidth="1"/>
    <col min="9" max="9" width="11.57421875" style="11" customWidth="1"/>
    <col min="10" max="10" width="11.8515625" style="11" customWidth="1"/>
    <col min="11" max="16384" width="9.140625" style="11" customWidth="1"/>
  </cols>
  <sheetData>
    <row r="1" spans="1:10" s="12" customFormat="1" ht="15" customHeight="1">
      <c r="A1" s="12" t="s">
        <v>81</v>
      </c>
      <c r="E1" s="57"/>
      <c r="J1" s="57"/>
    </row>
    <row r="2" spans="9:10" s="12" customFormat="1" ht="15" customHeight="1">
      <c r="I2" s="25" t="s">
        <v>8</v>
      </c>
      <c r="J2" s="13">
        <f>'Naslovna strana'!D25</f>
        <v>0</v>
      </c>
    </row>
    <row r="3" spans="1:8" s="12" customFormat="1" ht="15" customHeight="1">
      <c r="A3" s="14" t="str">
        <f>'Naslovna strana'!A15</f>
        <v>Назив енергетског субјекта: </v>
      </c>
      <c r="C3" s="196" t="str">
        <f>+'Naslovna strana'!D15</f>
        <v>Транснафта А.Д.</v>
      </c>
      <c r="D3" s="196"/>
      <c r="E3" s="12" t="str">
        <f>IF('Naslovna strana'!E15:J15&lt;&gt;"",'Naslovna strana'!E15:J15," ")</f>
        <v> </v>
      </c>
      <c r="F3" s="12" t="str">
        <f>IF('Naslovna strana'!F15:K15&lt;&gt;"",'Naslovna strana'!F15:K15," ")</f>
        <v> </v>
      </c>
      <c r="H3" s="12" t="str">
        <f>IF('Naslovna strana'!H15:M15&lt;&gt;"",'Naslovna strana'!H15:M15," ")</f>
        <v> </v>
      </c>
    </row>
    <row r="4" spans="1:4" s="12" customFormat="1" ht="15" customHeight="1">
      <c r="A4" s="15" t="str">
        <f>'Naslovna strana'!A13</f>
        <v>Енергетска делатност:</v>
      </c>
      <c r="C4" s="196" t="str">
        <f>'Naslovna strana'!D13</f>
        <v>Транспорт нафте нафтоводима</v>
      </c>
      <c r="D4" s="196"/>
    </row>
    <row r="5" s="12" customFormat="1" ht="15" customHeight="1"/>
    <row r="6" spans="1:9" ht="12.75">
      <c r="A6" s="12" t="s">
        <v>86</v>
      </c>
      <c r="B6" s="12"/>
      <c r="C6" s="12"/>
      <c r="D6" s="12"/>
      <c r="E6" s="12"/>
      <c r="F6" s="12"/>
      <c r="G6" s="12"/>
      <c r="H6" s="136">
        <f>'Naslovna strana'!D18</f>
        <v>2024</v>
      </c>
      <c r="I6" s="14" t="s">
        <v>30</v>
      </c>
    </row>
    <row r="7" spans="3:7" ht="13.5" thickBot="1">
      <c r="C7" s="16" t="s">
        <v>32</v>
      </c>
      <c r="G7" s="16"/>
    </row>
    <row r="8" spans="1:9" ht="17.25" customHeight="1" thickTop="1">
      <c r="A8" s="274" t="s">
        <v>18</v>
      </c>
      <c r="B8" s="276"/>
      <c r="C8" s="277"/>
      <c r="D8" s="275"/>
      <c r="E8" s="278"/>
      <c r="F8" s="275"/>
      <c r="G8" s="275"/>
      <c r="H8" s="275"/>
      <c r="I8" s="275"/>
    </row>
    <row r="9" spans="1:9" s="138" customFormat="1" ht="17.25" customHeight="1">
      <c r="A9" s="270"/>
      <c r="B9" s="17" t="s">
        <v>19</v>
      </c>
      <c r="C9" s="18" t="s">
        <v>34</v>
      </c>
      <c r="D9" s="137"/>
      <c r="E9" s="137"/>
      <c r="F9" s="137"/>
      <c r="G9" s="137"/>
      <c r="H9" s="137"/>
      <c r="I9" s="137"/>
    </row>
    <row r="10" spans="1:9" ht="17.25" customHeight="1">
      <c r="A10" s="139" t="s">
        <v>9</v>
      </c>
      <c r="B10" s="166"/>
      <c r="C10" s="167"/>
      <c r="D10" s="140"/>
      <c r="E10" s="140"/>
      <c r="F10" s="140"/>
      <c r="G10" s="140"/>
      <c r="H10" s="140"/>
      <c r="I10" s="140"/>
    </row>
    <row r="11" spans="1:9" ht="17.25" customHeight="1" thickBot="1">
      <c r="A11" s="141" t="s">
        <v>10</v>
      </c>
      <c r="B11" s="168"/>
      <c r="C11" s="169"/>
      <c r="D11" s="140"/>
      <c r="E11" s="140"/>
      <c r="F11" s="140"/>
      <c r="G11" s="140"/>
      <c r="H11" s="140"/>
      <c r="I11" s="140"/>
    </row>
    <row r="12" ht="13.5" thickTop="1"/>
  </sheetData>
  <sheetProtection password="CE28" sheet="1" selectLockedCells="1"/>
  <mergeCells count="7">
    <mergeCell ref="A8:A9"/>
    <mergeCell ref="H8:I8"/>
    <mergeCell ref="C3:D3"/>
    <mergeCell ref="C4:D4"/>
    <mergeCell ref="B8:C8"/>
    <mergeCell ref="D8:E8"/>
    <mergeCell ref="F8:G8"/>
  </mergeCells>
  <printOptions horizontalCentered="1"/>
  <pageMargins left="0.47" right="0.8" top="0.67" bottom="0.6" header="0.38" footer="0.29"/>
  <pageSetup horizontalDpi="300" verticalDpi="300" orientation="landscape" paperSize="9" r:id="rId1"/>
  <headerFooter alignWithMargins="0">
    <oddFooter>&amp;LКорисници система за транспорт нафте нафтоводом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showGridLines="0" showZeros="0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5.00390625" style="11" customWidth="1"/>
    <col min="2" max="7" width="9.140625" style="11" customWidth="1"/>
    <col min="8" max="8" width="4.421875" style="11" customWidth="1"/>
    <col min="9" max="9" width="11.8515625" style="11" customWidth="1"/>
    <col min="10" max="12" width="9.140625" style="11" customWidth="1"/>
    <col min="13" max="13" width="24.57421875" style="11" customWidth="1"/>
    <col min="14" max="14" width="4.7109375" style="11" customWidth="1"/>
    <col min="15" max="16384" width="9.140625" style="11" customWidth="1"/>
  </cols>
  <sheetData>
    <row r="1" spans="1:13" s="12" customFormat="1" ht="15" customHeight="1">
      <c r="A1" s="12" t="s">
        <v>81</v>
      </c>
      <c r="L1" s="12" t="s">
        <v>8</v>
      </c>
      <c r="M1" s="81">
        <f>'Naslovna strana'!D25</f>
        <v>0</v>
      </c>
    </row>
    <row r="2" s="12" customFormat="1" ht="6.75" customHeight="1"/>
    <row r="3" spans="1:4" s="12" customFormat="1" ht="15" customHeight="1">
      <c r="A3" s="14" t="str">
        <f>'Naslovna strana'!A15</f>
        <v>Назив енергетског субјекта: </v>
      </c>
      <c r="D3" s="12" t="str">
        <f>IF('Naslovna strana'!D15:I15&lt;&gt;"",'Naslovna strana'!D15:I15,"")</f>
        <v>Транснафта А.Д.</v>
      </c>
    </row>
    <row r="4" spans="1:8" s="12" customFormat="1" ht="15" customHeight="1">
      <c r="A4" s="15" t="str">
        <f>'Naslovna strana'!A13</f>
        <v>Енергетска делатност:</v>
      </c>
      <c r="D4" s="12" t="str">
        <f>'Naslovna strana'!D13</f>
        <v>Транспорт нафте нафтоводима</v>
      </c>
      <c r="H4" s="20"/>
    </row>
    <row r="5" s="12" customFormat="1" ht="12.75" customHeight="1"/>
    <row r="6" spans="1:11" s="12" customFormat="1" ht="15" customHeight="1" thickBot="1">
      <c r="A6" s="195" t="s">
        <v>88</v>
      </c>
      <c r="B6" s="195"/>
      <c r="C6" s="195"/>
      <c r="D6" s="195"/>
      <c r="E6" s="195"/>
      <c r="F6" s="195"/>
      <c r="G6" s="195"/>
      <c r="H6" s="195"/>
      <c r="I6" s="195"/>
      <c r="J6" s="142">
        <f>+'Naslovna strana'!D18</f>
        <v>2024</v>
      </c>
      <c r="K6" s="12" t="s">
        <v>30</v>
      </c>
    </row>
    <row r="7" spans="1:13" s="12" customFormat="1" ht="26.25" customHeight="1" thickTop="1">
      <c r="A7" s="295" t="s">
        <v>31</v>
      </c>
      <c r="B7" s="288" t="s">
        <v>89</v>
      </c>
      <c r="C7" s="288"/>
      <c r="D7" s="288"/>
      <c r="E7" s="288" t="s">
        <v>90</v>
      </c>
      <c r="F7" s="288"/>
      <c r="G7" s="288"/>
      <c r="H7" s="293" t="s">
        <v>18</v>
      </c>
      <c r="I7" s="289" t="s">
        <v>22</v>
      </c>
      <c r="J7" s="297" t="s">
        <v>20</v>
      </c>
      <c r="K7" s="297"/>
      <c r="L7" s="297"/>
      <c r="M7" s="298"/>
    </row>
    <row r="8" spans="1:13" s="12" customFormat="1" ht="27">
      <c r="A8" s="296"/>
      <c r="B8" s="37" t="s">
        <v>23</v>
      </c>
      <c r="C8" s="38" t="s">
        <v>24</v>
      </c>
      <c r="D8" s="37" t="s">
        <v>33</v>
      </c>
      <c r="E8" s="37" t="s">
        <v>23</v>
      </c>
      <c r="F8" s="38" t="s">
        <v>24</v>
      </c>
      <c r="G8" s="37" t="s">
        <v>33</v>
      </c>
      <c r="H8" s="294"/>
      <c r="I8" s="290"/>
      <c r="J8" s="299"/>
      <c r="K8" s="299"/>
      <c r="L8" s="299"/>
      <c r="M8" s="300"/>
    </row>
    <row r="9" spans="1:13" s="12" customFormat="1" ht="17.25" customHeight="1">
      <c r="A9" s="39">
        <v>1</v>
      </c>
      <c r="B9" s="40"/>
      <c r="C9" s="40"/>
      <c r="D9" s="41">
        <f>IF(B9&lt;&gt;"",IF(C9&lt;&gt;"",C9-B9+1,""),"")</f>
      </c>
      <c r="E9" s="8"/>
      <c r="F9" s="8"/>
      <c r="G9" s="41">
        <f>IF(E9&lt;&gt;"",IF(F9&lt;&gt;"",F9-E9+1,""),"")</f>
      </c>
      <c r="H9" s="8"/>
      <c r="I9" s="42"/>
      <c r="J9" s="302"/>
      <c r="K9" s="302"/>
      <c r="L9" s="302"/>
      <c r="M9" s="303"/>
    </row>
    <row r="10" spans="1:13" s="12" customFormat="1" ht="17.25" customHeight="1">
      <c r="A10" s="43">
        <f>1+A9</f>
        <v>2</v>
      </c>
      <c r="B10" s="44"/>
      <c r="C10" s="44"/>
      <c r="D10" s="41">
        <f aca="true" t="shared" si="0" ref="D10:D18">IF(B10&lt;&gt;"",IF(C10&lt;&gt;"",C10-B10+1,""),"")</f>
      </c>
      <c r="E10" s="9"/>
      <c r="F10" s="9"/>
      <c r="G10" s="41">
        <f aca="true" t="shared" si="1" ref="G10:G18">IF(E10&lt;&gt;"",IF(F10&lt;&gt;"",F10-E10+1,""),"")</f>
      </c>
      <c r="H10" s="9"/>
      <c r="I10" s="45"/>
      <c r="J10" s="280"/>
      <c r="K10" s="280"/>
      <c r="L10" s="280"/>
      <c r="M10" s="281"/>
    </row>
    <row r="11" spans="1:13" s="12" customFormat="1" ht="17.25" customHeight="1">
      <c r="A11" s="43">
        <f aca="true" t="shared" si="2" ref="A11:A18">1+A10</f>
        <v>3</v>
      </c>
      <c r="B11" s="44"/>
      <c r="C11" s="44"/>
      <c r="D11" s="41">
        <f t="shared" si="0"/>
      </c>
      <c r="E11" s="9"/>
      <c r="F11" s="9"/>
      <c r="G11" s="41">
        <f t="shared" si="1"/>
      </c>
      <c r="H11" s="9"/>
      <c r="I11" s="45"/>
      <c r="J11" s="280"/>
      <c r="K11" s="280"/>
      <c r="L11" s="280"/>
      <c r="M11" s="281"/>
    </row>
    <row r="12" spans="1:13" s="12" customFormat="1" ht="17.25" customHeight="1">
      <c r="A12" s="43">
        <f t="shared" si="2"/>
        <v>4</v>
      </c>
      <c r="B12" s="44"/>
      <c r="C12" s="44"/>
      <c r="D12" s="41">
        <f>IF(B12&lt;&gt;"",IF(C12&lt;&gt;"",C12-B12+1,""),"")</f>
      </c>
      <c r="E12" s="9"/>
      <c r="F12" s="9"/>
      <c r="G12" s="41">
        <f>IF(E12&lt;&gt;"",IF(F12&lt;&gt;"",F12-E12+1,""),"")</f>
      </c>
      <c r="H12" s="9"/>
      <c r="I12" s="45"/>
      <c r="J12" s="280"/>
      <c r="K12" s="280"/>
      <c r="L12" s="280"/>
      <c r="M12" s="281"/>
    </row>
    <row r="13" spans="1:13" s="12" customFormat="1" ht="17.25" customHeight="1">
      <c r="A13" s="43">
        <f t="shared" si="2"/>
        <v>5</v>
      </c>
      <c r="B13" s="44"/>
      <c r="C13" s="44"/>
      <c r="D13" s="41">
        <f t="shared" si="0"/>
      </c>
      <c r="E13" s="9"/>
      <c r="F13" s="9"/>
      <c r="G13" s="41">
        <f t="shared" si="1"/>
      </c>
      <c r="H13" s="9"/>
      <c r="I13" s="45"/>
      <c r="J13" s="280"/>
      <c r="K13" s="280"/>
      <c r="L13" s="280"/>
      <c r="M13" s="281"/>
    </row>
    <row r="14" spans="1:13" s="12" customFormat="1" ht="17.25" customHeight="1">
      <c r="A14" s="43">
        <f t="shared" si="2"/>
        <v>6</v>
      </c>
      <c r="B14" s="44"/>
      <c r="C14" s="44"/>
      <c r="D14" s="41">
        <f t="shared" si="0"/>
      </c>
      <c r="E14" s="9"/>
      <c r="F14" s="9"/>
      <c r="G14" s="41">
        <f t="shared" si="1"/>
      </c>
      <c r="H14" s="9"/>
      <c r="I14" s="45"/>
      <c r="J14" s="280"/>
      <c r="K14" s="280"/>
      <c r="L14" s="280"/>
      <c r="M14" s="281"/>
    </row>
    <row r="15" spans="1:13" s="12" customFormat="1" ht="17.25" customHeight="1">
      <c r="A15" s="43">
        <f t="shared" si="2"/>
        <v>7</v>
      </c>
      <c r="B15" s="44"/>
      <c r="C15" s="44"/>
      <c r="D15" s="41">
        <f t="shared" si="0"/>
      </c>
      <c r="E15" s="9"/>
      <c r="F15" s="9"/>
      <c r="G15" s="41">
        <f t="shared" si="1"/>
      </c>
      <c r="H15" s="9"/>
      <c r="I15" s="45"/>
      <c r="J15" s="280"/>
      <c r="K15" s="280"/>
      <c r="L15" s="280"/>
      <c r="M15" s="281"/>
    </row>
    <row r="16" spans="1:13" s="12" customFormat="1" ht="17.25" customHeight="1">
      <c r="A16" s="43">
        <f t="shared" si="2"/>
        <v>8</v>
      </c>
      <c r="B16" s="44"/>
      <c r="C16" s="44"/>
      <c r="D16" s="41">
        <f t="shared" si="0"/>
      </c>
      <c r="E16" s="9"/>
      <c r="F16" s="9"/>
      <c r="G16" s="41">
        <f t="shared" si="1"/>
      </c>
      <c r="H16" s="9"/>
      <c r="I16" s="45"/>
      <c r="J16" s="280"/>
      <c r="K16" s="280"/>
      <c r="L16" s="280"/>
      <c r="M16" s="281"/>
    </row>
    <row r="17" spans="1:13" s="12" customFormat="1" ht="17.25" customHeight="1">
      <c r="A17" s="43">
        <f t="shared" si="2"/>
        <v>9</v>
      </c>
      <c r="B17" s="44"/>
      <c r="C17" s="44"/>
      <c r="D17" s="41">
        <f t="shared" si="0"/>
      </c>
      <c r="E17" s="9"/>
      <c r="F17" s="9"/>
      <c r="G17" s="41">
        <f t="shared" si="1"/>
      </c>
      <c r="H17" s="9"/>
      <c r="I17" s="45"/>
      <c r="J17" s="280"/>
      <c r="K17" s="280"/>
      <c r="L17" s="280"/>
      <c r="M17" s="281"/>
    </row>
    <row r="18" spans="1:13" s="12" customFormat="1" ht="17.25" customHeight="1" thickBot="1">
      <c r="A18" s="46">
        <f t="shared" si="2"/>
        <v>10</v>
      </c>
      <c r="B18" s="47"/>
      <c r="C18" s="47"/>
      <c r="D18" s="48">
        <f t="shared" si="0"/>
      </c>
      <c r="E18" s="10"/>
      <c r="F18" s="10"/>
      <c r="G18" s="48">
        <f t="shared" si="1"/>
      </c>
      <c r="H18" s="10"/>
      <c r="I18" s="49"/>
      <c r="J18" s="304"/>
      <c r="K18" s="304"/>
      <c r="L18" s="304"/>
      <c r="M18" s="305"/>
    </row>
    <row r="19" spans="1:13" s="12" customFormat="1" ht="10.5" customHeight="1" thickTop="1">
      <c r="A19" s="14"/>
      <c r="B19" s="50"/>
      <c r="C19" s="50"/>
      <c r="D19" s="14"/>
      <c r="E19" s="14"/>
      <c r="F19" s="14"/>
      <c r="G19" s="51"/>
      <c r="H19" s="50"/>
      <c r="I19" s="50"/>
      <c r="J19" s="14"/>
      <c r="K19" s="14"/>
      <c r="L19" s="14"/>
      <c r="M19" s="14"/>
    </row>
    <row r="20" spans="1:11" s="12" customFormat="1" ht="14.25" customHeight="1" thickBot="1">
      <c r="A20" s="273" t="s">
        <v>80</v>
      </c>
      <c r="B20" s="273"/>
      <c r="C20" s="273"/>
      <c r="D20" s="273"/>
      <c r="E20" s="273"/>
      <c r="F20" s="273"/>
      <c r="G20" s="273"/>
      <c r="H20" s="273"/>
      <c r="I20" s="273"/>
      <c r="J20" s="31">
        <f>+J6</f>
        <v>2024</v>
      </c>
      <c r="K20" s="12" t="s">
        <v>30</v>
      </c>
    </row>
    <row r="21" spans="1:13" s="12" customFormat="1" ht="30.75" customHeight="1" thickTop="1">
      <c r="A21" s="295" t="s">
        <v>31</v>
      </c>
      <c r="B21" s="52" t="s">
        <v>23</v>
      </c>
      <c r="C21" s="53" t="s">
        <v>25</v>
      </c>
      <c r="D21" s="52" t="s">
        <v>33</v>
      </c>
      <c r="E21" s="21" t="s">
        <v>18</v>
      </c>
      <c r="F21" s="22" t="s">
        <v>26</v>
      </c>
      <c r="G21" s="282" t="s">
        <v>21</v>
      </c>
      <c r="H21" s="282"/>
      <c r="I21" s="282"/>
      <c r="J21" s="282"/>
      <c r="K21" s="282"/>
      <c r="L21" s="282"/>
      <c r="M21" s="283"/>
    </row>
    <row r="22" spans="1:13" s="12" customFormat="1" ht="17.25" customHeight="1">
      <c r="A22" s="296"/>
      <c r="B22" s="54"/>
      <c r="C22" s="54"/>
      <c r="D22" s="41">
        <f aca="true" t="shared" si="3" ref="D22:D31">IF(B22&lt;&gt;"",IF(C22&lt;&gt;"",C22-B22+1,""),"")</f>
      </c>
      <c r="E22" s="8"/>
      <c r="F22" s="8"/>
      <c r="G22" s="284"/>
      <c r="H22" s="284"/>
      <c r="I22" s="284"/>
      <c r="J22" s="284"/>
      <c r="K22" s="284"/>
      <c r="L22" s="284"/>
      <c r="M22" s="285"/>
    </row>
    <row r="23" spans="1:13" s="12" customFormat="1" ht="17.25" customHeight="1">
      <c r="A23" s="43">
        <f>+A22+1</f>
        <v>1</v>
      </c>
      <c r="B23" s="55"/>
      <c r="C23" s="55"/>
      <c r="D23" s="41">
        <f t="shared" si="3"/>
      </c>
      <c r="E23" s="9"/>
      <c r="F23" s="9"/>
      <c r="G23" s="286"/>
      <c r="H23" s="286"/>
      <c r="I23" s="286"/>
      <c r="J23" s="286"/>
      <c r="K23" s="286"/>
      <c r="L23" s="286"/>
      <c r="M23" s="287"/>
    </row>
    <row r="24" spans="1:13" s="12" customFormat="1" ht="17.25" customHeight="1">
      <c r="A24" s="43">
        <f aca="true" t="shared" si="4" ref="A24:A31">+A23+1</f>
        <v>2</v>
      </c>
      <c r="B24" s="55"/>
      <c r="C24" s="55"/>
      <c r="D24" s="41">
        <f t="shared" si="3"/>
      </c>
      <c r="E24" s="9"/>
      <c r="F24" s="9"/>
      <c r="G24" s="286"/>
      <c r="H24" s="286"/>
      <c r="I24" s="286"/>
      <c r="J24" s="286"/>
      <c r="K24" s="286"/>
      <c r="L24" s="286"/>
      <c r="M24" s="287"/>
    </row>
    <row r="25" spans="1:13" s="12" customFormat="1" ht="17.25" customHeight="1">
      <c r="A25" s="43">
        <f t="shared" si="4"/>
        <v>3</v>
      </c>
      <c r="B25" s="55"/>
      <c r="C25" s="55"/>
      <c r="D25" s="41">
        <f t="shared" si="3"/>
      </c>
      <c r="E25" s="9"/>
      <c r="F25" s="9"/>
      <c r="G25" s="286"/>
      <c r="H25" s="286"/>
      <c r="I25" s="286"/>
      <c r="J25" s="286"/>
      <c r="K25" s="286"/>
      <c r="L25" s="286"/>
      <c r="M25" s="287"/>
    </row>
    <row r="26" spans="1:13" s="12" customFormat="1" ht="17.25" customHeight="1">
      <c r="A26" s="43">
        <f t="shared" si="4"/>
        <v>4</v>
      </c>
      <c r="B26" s="55"/>
      <c r="C26" s="55"/>
      <c r="D26" s="41">
        <f t="shared" si="3"/>
      </c>
      <c r="E26" s="9"/>
      <c r="F26" s="9"/>
      <c r="G26" s="286"/>
      <c r="H26" s="286"/>
      <c r="I26" s="286"/>
      <c r="J26" s="286"/>
      <c r="K26" s="286"/>
      <c r="L26" s="286"/>
      <c r="M26" s="287"/>
    </row>
    <row r="27" spans="1:13" s="12" customFormat="1" ht="17.25" customHeight="1">
      <c r="A27" s="43">
        <f t="shared" si="4"/>
        <v>5</v>
      </c>
      <c r="B27" s="55"/>
      <c r="C27" s="55"/>
      <c r="D27" s="41">
        <f t="shared" si="3"/>
      </c>
      <c r="E27" s="9"/>
      <c r="F27" s="9"/>
      <c r="G27" s="286"/>
      <c r="H27" s="286"/>
      <c r="I27" s="286"/>
      <c r="J27" s="286"/>
      <c r="K27" s="286"/>
      <c r="L27" s="286"/>
      <c r="M27" s="287"/>
    </row>
    <row r="28" spans="1:13" s="12" customFormat="1" ht="17.25" customHeight="1">
      <c r="A28" s="43">
        <f t="shared" si="4"/>
        <v>6</v>
      </c>
      <c r="B28" s="55"/>
      <c r="C28" s="55"/>
      <c r="D28" s="41">
        <f t="shared" si="3"/>
      </c>
      <c r="E28" s="9"/>
      <c r="F28" s="9"/>
      <c r="G28" s="286"/>
      <c r="H28" s="286"/>
      <c r="I28" s="286"/>
      <c r="J28" s="286"/>
      <c r="K28" s="286"/>
      <c r="L28" s="286"/>
      <c r="M28" s="287"/>
    </row>
    <row r="29" spans="1:13" s="12" customFormat="1" ht="17.25" customHeight="1">
      <c r="A29" s="43">
        <f t="shared" si="4"/>
        <v>7</v>
      </c>
      <c r="B29" s="55"/>
      <c r="C29" s="55"/>
      <c r="D29" s="41">
        <f t="shared" si="3"/>
      </c>
      <c r="E29" s="9"/>
      <c r="F29" s="9"/>
      <c r="G29" s="286"/>
      <c r="H29" s="286"/>
      <c r="I29" s="286"/>
      <c r="J29" s="286"/>
      <c r="K29" s="286"/>
      <c r="L29" s="286"/>
      <c r="M29" s="287"/>
    </row>
    <row r="30" spans="1:13" s="12" customFormat="1" ht="17.25" customHeight="1">
      <c r="A30" s="43">
        <f t="shared" si="4"/>
        <v>8</v>
      </c>
      <c r="B30" s="55"/>
      <c r="C30" s="55"/>
      <c r="D30" s="41">
        <f t="shared" si="3"/>
      </c>
      <c r="E30" s="9"/>
      <c r="F30" s="9"/>
      <c r="G30" s="286"/>
      <c r="H30" s="286"/>
      <c r="I30" s="286"/>
      <c r="J30" s="286"/>
      <c r="K30" s="286"/>
      <c r="L30" s="286"/>
      <c r="M30" s="287"/>
    </row>
    <row r="31" spans="1:13" s="12" customFormat="1" ht="17.25" customHeight="1" thickBot="1">
      <c r="A31" s="46">
        <f t="shared" si="4"/>
        <v>9</v>
      </c>
      <c r="B31" s="56"/>
      <c r="C31" s="56"/>
      <c r="D31" s="48">
        <f t="shared" si="3"/>
      </c>
      <c r="E31" s="10"/>
      <c r="F31" s="10"/>
      <c r="G31" s="291"/>
      <c r="H31" s="291"/>
      <c r="I31" s="291"/>
      <c r="J31" s="291"/>
      <c r="K31" s="291"/>
      <c r="L31" s="291"/>
      <c r="M31" s="292"/>
    </row>
    <row r="32" s="12" customFormat="1" ht="6" customHeight="1" thickTop="1"/>
    <row r="33" s="23" customFormat="1" ht="12.75"/>
    <row r="34" spans="1:11" s="12" customFormat="1" ht="15" customHeight="1" thickBot="1">
      <c r="A34" s="195" t="s">
        <v>91</v>
      </c>
      <c r="B34" s="195"/>
      <c r="C34" s="195"/>
      <c r="D34" s="195"/>
      <c r="E34" s="195"/>
      <c r="F34" s="195"/>
      <c r="G34" s="195"/>
      <c r="H34" s="195"/>
      <c r="I34" s="195"/>
      <c r="J34" s="31">
        <f>IF(COUNT('Naslovna strana'!D18)=1,'Naslovna strana'!D18+1,"")</f>
        <v>2025</v>
      </c>
      <c r="K34" s="12" t="s">
        <v>30</v>
      </c>
    </row>
    <row r="35" spans="1:13" s="12" customFormat="1" ht="26.25" customHeight="1" thickTop="1">
      <c r="A35" s="143"/>
      <c r="B35" s="143"/>
      <c r="C35" s="143"/>
      <c r="D35" s="295" t="s">
        <v>31</v>
      </c>
      <c r="E35" s="288" t="s">
        <v>89</v>
      </c>
      <c r="F35" s="288"/>
      <c r="G35" s="288"/>
      <c r="H35" s="293" t="s">
        <v>18</v>
      </c>
      <c r="I35" s="289" t="s">
        <v>22</v>
      </c>
      <c r="J35" s="297" t="s">
        <v>70</v>
      </c>
      <c r="K35" s="297"/>
      <c r="L35" s="297"/>
      <c r="M35" s="298"/>
    </row>
    <row r="36" spans="1:13" s="12" customFormat="1" ht="27">
      <c r="A36" s="143"/>
      <c r="B36" s="143"/>
      <c r="C36" s="143"/>
      <c r="D36" s="296"/>
      <c r="E36" s="37" t="s">
        <v>23</v>
      </c>
      <c r="F36" s="38" t="s">
        <v>24</v>
      </c>
      <c r="G36" s="37" t="s">
        <v>33</v>
      </c>
      <c r="H36" s="294"/>
      <c r="I36" s="290"/>
      <c r="J36" s="299"/>
      <c r="K36" s="299"/>
      <c r="L36" s="299"/>
      <c r="M36" s="300"/>
    </row>
    <row r="37" spans="1:13" s="12" customFormat="1" ht="17.25" customHeight="1">
      <c r="A37" s="143"/>
      <c r="B37" s="143"/>
      <c r="C37" s="143"/>
      <c r="D37" s="39">
        <v>1</v>
      </c>
      <c r="E37" s="8"/>
      <c r="F37" s="8"/>
      <c r="G37" s="41">
        <f>IF(E37&lt;&gt;"",IF(F37&lt;&gt;"",F37-E37+1,""),"")</f>
      </c>
      <c r="H37" s="8"/>
      <c r="I37" s="42"/>
      <c r="J37" s="302"/>
      <c r="K37" s="302"/>
      <c r="L37" s="302"/>
      <c r="M37" s="303"/>
    </row>
    <row r="38" spans="1:13" s="12" customFormat="1" ht="17.25" customHeight="1">
      <c r="A38" s="143"/>
      <c r="B38" s="143"/>
      <c r="C38" s="143"/>
      <c r="D38" s="43">
        <f>+D37+1</f>
        <v>2</v>
      </c>
      <c r="E38" s="9"/>
      <c r="F38" s="9"/>
      <c r="G38" s="41">
        <f>IF(E38&lt;&gt;"",IF(F38&lt;&gt;"",F38-E38+1,""),"")</f>
      </c>
      <c r="H38" s="9"/>
      <c r="I38" s="45"/>
      <c r="J38" s="280"/>
      <c r="K38" s="280"/>
      <c r="L38" s="280"/>
      <c r="M38" s="281"/>
    </row>
    <row r="39" spans="1:13" s="12" customFormat="1" ht="17.25" customHeight="1">
      <c r="A39" s="143"/>
      <c r="B39" s="143"/>
      <c r="C39" s="143"/>
      <c r="D39" s="43">
        <f aca="true" t="shared" si="5" ref="D39:D46">+D38+1</f>
        <v>3</v>
      </c>
      <c r="E39" s="9"/>
      <c r="F39" s="9"/>
      <c r="G39" s="41">
        <f>IF(E39&lt;&gt;"",IF(F39&lt;&gt;"",F39-E39+1,""),"")</f>
      </c>
      <c r="H39" s="9"/>
      <c r="I39" s="45"/>
      <c r="J39" s="280"/>
      <c r="K39" s="280"/>
      <c r="L39" s="280"/>
      <c r="M39" s="281"/>
    </row>
    <row r="40" spans="1:13" s="12" customFormat="1" ht="17.25" customHeight="1">
      <c r="A40" s="143"/>
      <c r="B40" s="143"/>
      <c r="C40" s="143"/>
      <c r="D40" s="43">
        <f t="shared" si="5"/>
        <v>4</v>
      </c>
      <c r="E40" s="9"/>
      <c r="F40" s="9"/>
      <c r="G40" s="41">
        <f>IF(E40&lt;&gt;"",IF(F40&lt;&gt;"",F40-E40+1,""),"")</f>
      </c>
      <c r="H40" s="9"/>
      <c r="I40" s="45"/>
      <c r="J40" s="280"/>
      <c r="K40" s="280"/>
      <c r="L40" s="280"/>
      <c r="M40" s="281"/>
    </row>
    <row r="41" spans="1:13" s="12" customFormat="1" ht="17.25" customHeight="1">
      <c r="A41" s="143"/>
      <c r="B41" s="143"/>
      <c r="C41" s="143"/>
      <c r="D41" s="43">
        <f t="shared" si="5"/>
        <v>5</v>
      </c>
      <c r="E41" s="9"/>
      <c r="F41" s="9"/>
      <c r="G41" s="41">
        <f aca="true" t="shared" si="6" ref="G41:G46">IF(E41&lt;&gt;"",IF(F41&lt;&gt;"",F41-E41+1,""),"")</f>
      </c>
      <c r="H41" s="9"/>
      <c r="I41" s="45"/>
      <c r="J41" s="280"/>
      <c r="K41" s="280"/>
      <c r="L41" s="280"/>
      <c r="M41" s="281"/>
    </row>
    <row r="42" spans="1:13" s="12" customFormat="1" ht="17.25" customHeight="1">
      <c r="A42" s="143"/>
      <c r="B42" s="143"/>
      <c r="C42" s="143"/>
      <c r="D42" s="43">
        <f t="shared" si="5"/>
        <v>6</v>
      </c>
      <c r="E42" s="9"/>
      <c r="F42" s="9"/>
      <c r="G42" s="41">
        <f t="shared" si="6"/>
      </c>
      <c r="H42" s="9"/>
      <c r="I42" s="45"/>
      <c r="J42" s="280"/>
      <c r="K42" s="280"/>
      <c r="L42" s="280"/>
      <c r="M42" s="281"/>
    </row>
    <row r="43" spans="1:13" s="12" customFormat="1" ht="17.25" customHeight="1">
      <c r="A43" s="143"/>
      <c r="B43" s="143"/>
      <c r="C43" s="143"/>
      <c r="D43" s="43">
        <f t="shared" si="5"/>
        <v>7</v>
      </c>
      <c r="E43" s="9"/>
      <c r="F43" s="9"/>
      <c r="G43" s="41">
        <f t="shared" si="6"/>
      </c>
      <c r="H43" s="9"/>
      <c r="I43" s="45"/>
      <c r="J43" s="280"/>
      <c r="K43" s="280"/>
      <c r="L43" s="280"/>
      <c r="M43" s="281"/>
    </row>
    <row r="44" spans="1:13" s="12" customFormat="1" ht="17.25" customHeight="1">
      <c r="A44" s="143"/>
      <c r="B44" s="143"/>
      <c r="C44" s="143"/>
      <c r="D44" s="43">
        <f t="shared" si="5"/>
        <v>8</v>
      </c>
      <c r="E44" s="9"/>
      <c r="F44" s="9"/>
      <c r="G44" s="41">
        <f t="shared" si="6"/>
      </c>
      <c r="H44" s="9"/>
      <c r="I44" s="45"/>
      <c r="J44" s="280"/>
      <c r="K44" s="280"/>
      <c r="L44" s="280"/>
      <c r="M44" s="281"/>
    </row>
    <row r="45" spans="1:13" s="12" customFormat="1" ht="17.25" customHeight="1">
      <c r="A45" s="143"/>
      <c r="B45" s="143"/>
      <c r="C45" s="143"/>
      <c r="D45" s="43">
        <f t="shared" si="5"/>
        <v>9</v>
      </c>
      <c r="E45" s="9"/>
      <c r="F45" s="9"/>
      <c r="G45" s="41">
        <f t="shared" si="6"/>
      </c>
      <c r="H45" s="9"/>
      <c r="I45" s="45"/>
      <c r="J45" s="280"/>
      <c r="K45" s="280"/>
      <c r="L45" s="280"/>
      <c r="M45" s="281"/>
    </row>
    <row r="46" spans="1:13" s="12" customFormat="1" ht="17.25" customHeight="1" thickBot="1">
      <c r="A46" s="143"/>
      <c r="B46" s="143"/>
      <c r="C46" s="143"/>
      <c r="D46" s="46">
        <f t="shared" si="5"/>
        <v>10</v>
      </c>
      <c r="E46" s="10"/>
      <c r="F46" s="10"/>
      <c r="G46" s="48">
        <f t="shared" si="6"/>
      </c>
      <c r="H46" s="10"/>
      <c r="I46" s="49"/>
      <c r="J46" s="304"/>
      <c r="K46" s="304"/>
      <c r="L46" s="304"/>
      <c r="M46" s="305"/>
    </row>
    <row r="47" spans="1:13" s="12" customFormat="1" ht="10.5" customHeight="1" thickTop="1">
      <c r="A47" s="14"/>
      <c r="B47" s="50"/>
      <c r="C47" s="50"/>
      <c r="D47" s="14"/>
      <c r="E47" s="14"/>
      <c r="F47" s="14"/>
      <c r="G47" s="51"/>
      <c r="H47" s="50"/>
      <c r="I47" s="50"/>
      <c r="J47" s="14"/>
      <c r="K47" s="14"/>
      <c r="L47" s="14"/>
      <c r="M47" s="14"/>
    </row>
    <row r="48" spans="1:10" s="115" customFormat="1" ht="14.25" customHeight="1">
      <c r="A48" s="279"/>
      <c r="B48" s="279"/>
      <c r="C48" s="279"/>
      <c r="D48" s="279"/>
      <c r="E48" s="279"/>
      <c r="F48" s="279"/>
      <c r="G48" s="279"/>
      <c r="H48" s="279"/>
      <c r="I48" s="279"/>
      <c r="J48" s="114"/>
    </row>
    <row r="49" spans="1:13" s="115" customFormat="1" ht="30.75" customHeight="1">
      <c r="A49" s="116"/>
      <c r="B49" s="117"/>
      <c r="C49" s="118"/>
      <c r="D49" s="117"/>
      <c r="E49" s="116"/>
      <c r="F49" s="117"/>
      <c r="G49" s="301"/>
      <c r="H49" s="301"/>
      <c r="I49" s="301"/>
      <c r="J49" s="301"/>
      <c r="K49" s="301"/>
      <c r="L49" s="301"/>
      <c r="M49" s="301"/>
    </row>
    <row r="50" spans="1:13" s="115" customFormat="1" ht="17.25" customHeight="1">
      <c r="A50" s="119"/>
      <c r="B50" s="116"/>
      <c r="C50" s="116"/>
      <c r="D50" s="120"/>
      <c r="G50" s="301"/>
      <c r="H50" s="301"/>
      <c r="I50" s="301"/>
      <c r="J50" s="301"/>
      <c r="K50" s="301"/>
      <c r="L50" s="301"/>
      <c r="M50" s="301"/>
    </row>
    <row r="51" spans="1:13" s="115" customFormat="1" ht="17.25" customHeight="1">
      <c r="A51" s="119"/>
      <c r="B51" s="116"/>
      <c r="C51" s="116"/>
      <c r="D51" s="120"/>
      <c r="G51" s="301"/>
      <c r="H51" s="301"/>
      <c r="I51" s="301"/>
      <c r="J51" s="301"/>
      <c r="K51" s="301"/>
      <c r="L51" s="301"/>
      <c r="M51" s="301"/>
    </row>
    <row r="52" spans="1:13" s="115" customFormat="1" ht="17.25" customHeight="1">
      <c r="A52" s="119"/>
      <c r="B52" s="116"/>
      <c r="C52" s="116"/>
      <c r="D52" s="120"/>
      <c r="G52" s="301"/>
      <c r="H52" s="301"/>
      <c r="I52" s="301"/>
      <c r="J52" s="301"/>
      <c r="K52" s="301"/>
      <c r="L52" s="301"/>
      <c r="M52" s="301"/>
    </row>
    <row r="53" spans="1:13" s="115" customFormat="1" ht="17.25" customHeight="1">
      <c r="A53" s="119"/>
      <c r="B53" s="116"/>
      <c r="C53" s="116"/>
      <c r="D53" s="120"/>
      <c r="G53" s="301"/>
      <c r="H53" s="301"/>
      <c r="I53" s="301"/>
      <c r="J53" s="301"/>
      <c r="K53" s="301"/>
      <c r="L53" s="301"/>
      <c r="M53" s="301"/>
    </row>
    <row r="54" spans="1:13" s="115" customFormat="1" ht="17.25" customHeight="1">
      <c r="A54" s="119"/>
      <c r="B54" s="116"/>
      <c r="C54" s="116"/>
      <c r="D54" s="120"/>
      <c r="G54" s="301"/>
      <c r="H54" s="301"/>
      <c r="I54" s="301"/>
      <c r="J54" s="301"/>
      <c r="K54" s="301"/>
      <c r="L54" s="301"/>
      <c r="M54" s="301"/>
    </row>
    <row r="55" spans="1:13" s="115" customFormat="1" ht="17.25" customHeight="1">
      <c r="A55" s="119"/>
      <c r="B55" s="116"/>
      <c r="C55" s="143"/>
      <c r="D55" s="143"/>
      <c r="G55" s="301"/>
      <c r="H55" s="301"/>
      <c r="I55" s="301"/>
      <c r="J55" s="301"/>
      <c r="K55" s="301"/>
      <c r="L55" s="301"/>
      <c r="M55" s="301"/>
    </row>
    <row r="56" spans="1:13" s="115" customFormat="1" ht="17.25" customHeight="1">
      <c r="A56" s="119"/>
      <c r="B56" s="116"/>
      <c r="C56" s="143"/>
      <c r="D56" s="143"/>
      <c r="G56" s="301"/>
      <c r="H56" s="301"/>
      <c r="I56" s="301"/>
      <c r="J56" s="301"/>
      <c r="K56" s="301"/>
      <c r="L56" s="301"/>
      <c r="M56" s="301"/>
    </row>
    <row r="57" spans="1:13" s="115" customFormat="1" ht="17.25" customHeight="1">
      <c r="A57" s="119"/>
      <c r="B57" s="116"/>
      <c r="C57" s="143"/>
      <c r="D57" s="143"/>
      <c r="G57" s="301"/>
      <c r="H57" s="301"/>
      <c r="I57" s="301"/>
      <c r="J57" s="301"/>
      <c r="K57" s="301"/>
      <c r="L57" s="301"/>
      <c r="M57" s="301"/>
    </row>
    <row r="58" spans="1:13" s="115" customFormat="1" ht="17.25" customHeight="1">
      <c r="A58" s="119"/>
      <c r="B58" s="116"/>
      <c r="C58" s="143"/>
      <c r="D58" s="143"/>
      <c r="G58" s="301"/>
      <c r="H58" s="301"/>
      <c r="I58" s="301"/>
      <c r="J58" s="301"/>
      <c r="K58" s="301"/>
      <c r="L58" s="301"/>
      <c r="M58" s="301"/>
    </row>
    <row r="59" spans="1:13" s="115" customFormat="1" ht="17.25" customHeight="1">
      <c r="A59" s="119"/>
      <c r="B59" s="116"/>
      <c r="C59" s="116"/>
      <c r="D59" s="120"/>
      <c r="G59" s="301"/>
      <c r="H59" s="301"/>
      <c r="I59" s="301"/>
      <c r="J59" s="301"/>
      <c r="K59" s="301"/>
      <c r="L59" s="301"/>
      <c r="M59" s="301"/>
    </row>
    <row r="60" s="121" customFormat="1" ht="12.75"/>
    <row r="61" spans="1:10" s="115" customFormat="1" ht="15" customHeight="1">
      <c r="A61" s="279"/>
      <c r="B61" s="279"/>
      <c r="C61" s="279"/>
      <c r="D61" s="279"/>
      <c r="E61" s="279"/>
      <c r="F61" s="279"/>
      <c r="G61" s="279"/>
      <c r="H61" s="279"/>
      <c r="I61" s="279"/>
      <c r="J61" s="114"/>
    </row>
    <row r="62" spans="1:13" s="115" customFormat="1" ht="26.25" customHeight="1">
      <c r="A62" s="307"/>
      <c r="B62" s="301"/>
      <c r="C62" s="301"/>
      <c r="D62" s="301"/>
      <c r="E62" s="301"/>
      <c r="F62" s="301"/>
      <c r="G62" s="301"/>
      <c r="H62" s="308"/>
      <c r="I62" s="301"/>
      <c r="J62" s="301"/>
      <c r="K62" s="301"/>
      <c r="L62" s="301"/>
      <c r="M62" s="301"/>
    </row>
    <row r="63" spans="1:13" s="115" customFormat="1" ht="13.5">
      <c r="A63" s="301"/>
      <c r="B63" s="117"/>
      <c r="C63" s="118"/>
      <c r="D63" s="117"/>
      <c r="E63" s="117"/>
      <c r="F63" s="118"/>
      <c r="G63" s="117"/>
      <c r="H63" s="308"/>
      <c r="I63" s="301"/>
      <c r="J63" s="301"/>
      <c r="K63" s="301"/>
      <c r="L63" s="301"/>
      <c r="M63" s="301"/>
    </row>
    <row r="64" spans="1:13" s="115" customFormat="1" ht="17.25" customHeight="1">
      <c r="A64" s="119"/>
      <c r="B64" s="122"/>
      <c r="C64" s="122"/>
      <c r="D64" s="120"/>
      <c r="G64" s="120"/>
      <c r="I64" s="144"/>
      <c r="J64" s="306"/>
      <c r="K64" s="306"/>
      <c r="L64" s="306"/>
      <c r="M64" s="306"/>
    </row>
    <row r="65" spans="1:13" s="115" customFormat="1" ht="17.25" customHeight="1">
      <c r="A65" s="119"/>
      <c r="B65" s="122"/>
      <c r="C65" s="122"/>
      <c r="D65" s="120"/>
      <c r="G65" s="120"/>
      <c r="I65" s="144"/>
      <c r="J65" s="306"/>
      <c r="K65" s="306"/>
      <c r="L65" s="306"/>
      <c r="M65" s="306"/>
    </row>
    <row r="66" spans="1:13" s="115" customFormat="1" ht="17.25" customHeight="1">
      <c r="A66" s="119"/>
      <c r="B66" s="122"/>
      <c r="C66" s="122"/>
      <c r="D66" s="120"/>
      <c r="G66" s="120"/>
      <c r="I66" s="144"/>
      <c r="J66" s="306"/>
      <c r="K66" s="306"/>
      <c r="L66" s="306"/>
      <c r="M66" s="306"/>
    </row>
    <row r="67" spans="1:13" s="115" customFormat="1" ht="17.25" customHeight="1">
      <c r="A67" s="119"/>
      <c r="B67" s="122"/>
      <c r="C67" s="122"/>
      <c r="D67" s="120"/>
      <c r="G67" s="120"/>
      <c r="I67" s="144"/>
      <c r="J67" s="306"/>
      <c r="K67" s="306"/>
      <c r="L67" s="306"/>
      <c r="M67" s="306"/>
    </row>
    <row r="68" spans="1:13" s="115" customFormat="1" ht="17.25" customHeight="1">
      <c r="A68" s="119"/>
      <c r="B68" s="122"/>
      <c r="C68" s="122"/>
      <c r="D68" s="120"/>
      <c r="G68" s="120"/>
      <c r="I68" s="144"/>
      <c r="J68" s="306"/>
      <c r="K68" s="306"/>
      <c r="L68" s="306"/>
      <c r="M68" s="306"/>
    </row>
    <row r="69" spans="1:13" s="115" customFormat="1" ht="17.2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</row>
    <row r="70" spans="1:13" s="115" customFormat="1" ht="17.2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</row>
    <row r="71" spans="1:13" s="115" customFormat="1" ht="17.2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</row>
    <row r="72" spans="1:13" s="115" customFormat="1" ht="17.2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</row>
    <row r="73" spans="1:13" s="115" customFormat="1" ht="17.2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</row>
    <row r="74" spans="1:13" s="115" customFormat="1" ht="10.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</row>
    <row r="75" spans="1:13" s="115" customFormat="1" ht="14.2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</row>
    <row r="76" spans="1:13" s="115" customFormat="1" ht="30.7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</row>
    <row r="77" spans="1:13" s="115" customFormat="1" ht="17.2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</row>
    <row r="78" spans="1:13" s="115" customFormat="1" ht="17.2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</row>
    <row r="79" spans="1:13" s="115" customFormat="1" ht="17.2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</row>
    <row r="80" spans="1:13" s="115" customFormat="1" ht="17.2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</row>
    <row r="81" spans="1:13" s="115" customFormat="1" ht="17.2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</row>
    <row r="82" spans="1:13" s="115" customFormat="1" ht="17.2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</row>
    <row r="83" spans="1:13" s="115" customFormat="1" ht="17.2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</row>
    <row r="84" spans="1:13" s="115" customFormat="1" ht="17.2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</row>
    <row r="85" spans="1:13" s="115" customFormat="1" ht="17.2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</row>
    <row r="86" spans="1:13" s="115" customFormat="1" ht="17.2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</row>
    <row r="87" spans="1:13" s="121" customFormat="1" ht="12.75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</row>
    <row r="88" spans="1:13" s="121" customFormat="1" ht="12.75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</row>
    <row r="89" spans="1:13" s="115" customFormat="1" ht="1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</row>
    <row r="90" spans="1:13" s="115" customFormat="1" ht="26.2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</row>
    <row r="91" spans="1:13" s="115" customFormat="1" ht="12.75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</row>
    <row r="92" spans="1:13" s="115" customFormat="1" ht="17.2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</row>
    <row r="93" spans="1:13" s="115" customFormat="1" ht="17.2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</row>
    <row r="94" spans="1:13" s="115" customFormat="1" ht="17.2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</row>
    <row r="95" spans="1:13" s="115" customFormat="1" ht="17.2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</row>
    <row r="96" spans="1:13" s="115" customFormat="1" ht="17.25" customHeight="1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</row>
    <row r="97" spans="1:13" s="115" customFormat="1" ht="17.2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</row>
    <row r="98" spans="1:13" s="115" customFormat="1" ht="17.25" customHeight="1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</row>
    <row r="99" spans="1:13" s="115" customFormat="1" ht="17.2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</row>
    <row r="100" spans="1:13" s="115" customFormat="1" ht="17.2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</row>
    <row r="101" spans="1:13" s="115" customFormat="1" ht="17.2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</row>
    <row r="102" spans="1:13" s="115" customFormat="1" ht="10.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</row>
    <row r="103" spans="1:13" s="121" customFormat="1" ht="12.75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</row>
    <row r="104" spans="1:13" s="121" customFormat="1" ht="12.75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</row>
    <row r="105" spans="1:13" s="121" customFormat="1" ht="12.75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</row>
    <row r="106" spans="1:13" s="121" customFormat="1" ht="12.75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</row>
    <row r="107" spans="1:13" s="121" customFormat="1" ht="13.5" customHeight="1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</row>
    <row r="108" spans="1:13" s="121" customFormat="1" ht="12.75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</row>
    <row r="109" spans="1:13" s="121" customFormat="1" ht="12.75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</row>
    <row r="110" spans="1:13" s="121" customFormat="1" ht="12.75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</row>
    <row r="111" spans="1:13" s="121" customFormat="1" ht="12.75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</row>
    <row r="112" spans="1:13" s="121" customFormat="1" ht="12.75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</row>
    <row r="113" spans="1:13" s="121" customFormat="1" ht="12.75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</row>
    <row r="114" spans="1:13" s="121" customFormat="1" ht="12.75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</row>
    <row r="115" spans="1:13" s="121" customFormat="1" ht="12.75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</row>
    <row r="116" spans="1:13" s="121" customFormat="1" ht="12.75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</row>
    <row r="117" spans="1:13" s="121" customFormat="1" ht="12.75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</row>
    <row r="118" spans="1:13" s="121" customFormat="1" ht="12.75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</row>
    <row r="119" spans="1:13" s="121" customFormat="1" ht="12.75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</row>
    <row r="120" spans="1:13" s="121" customFormat="1" ht="12.75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</row>
    <row r="121" spans="1:13" s="121" customFormat="1" ht="12.75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</row>
    <row r="122" spans="1:13" s="121" customFormat="1" ht="12.75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</row>
    <row r="123" spans="1:13" s="121" customFormat="1" ht="12.75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</row>
    <row r="124" spans="1:13" s="121" customFormat="1" ht="12.75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</row>
    <row r="125" spans="1:13" s="121" customFormat="1" ht="12.75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</row>
    <row r="126" spans="1:13" s="121" customFormat="1" ht="12.75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</row>
    <row r="127" spans="1:13" s="121" customFormat="1" ht="12.75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</row>
    <row r="128" spans="1:13" s="121" customFormat="1" ht="12.75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</row>
    <row r="129" spans="1:13" s="121" customFormat="1" ht="12.75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</row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23" customFormat="1" ht="12.75"/>
    <row r="137" s="23" customFormat="1" ht="12.75"/>
  </sheetData>
  <sheetProtection password="CE28" sheet="1" insertRows="0" selectLockedCells="1"/>
  <mergeCells count="70">
    <mergeCell ref="A21:A22"/>
    <mergeCell ref="J66:M66"/>
    <mergeCell ref="J67:M67"/>
    <mergeCell ref="G54:M54"/>
    <mergeCell ref="G55:M55"/>
    <mergeCell ref="G56:M56"/>
    <mergeCell ref="G57:M57"/>
    <mergeCell ref="G58:M58"/>
    <mergeCell ref="G59:M59"/>
    <mergeCell ref="J41:M41"/>
    <mergeCell ref="J68:M68"/>
    <mergeCell ref="A61:I61"/>
    <mergeCell ref="A62:A63"/>
    <mergeCell ref="B62:D62"/>
    <mergeCell ref="E62:G62"/>
    <mergeCell ref="H62:H63"/>
    <mergeCell ref="I62:I63"/>
    <mergeCell ref="J62:M63"/>
    <mergeCell ref="J64:M64"/>
    <mergeCell ref="J65:M65"/>
    <mergeCell ref="J42:M42"/>
    <mergeCell ref="J43:M43"/>
    <mergeCell ref="J44:M44"/>
    <mergeCell ref="J45:M45"/>
    <mergeCell ref="J46:M46"/>
    <mergeCell ref="A6:I6"/>
    <mergeCell ref="A20:I20"/>
    <mergeCell ref="J9:M9"/>
    <mergeCell ref="J12:M12"/>
    <mergeCell ref="J18:M18"/>
    <mergeCell ref="J11:M11"/>
    <mergeCell ref="J13:M13"/>
    <mergeCell ref="J14:M14"/>
    <mergeCell ref="J15:M15"/>
    <mergeCell ref="A7:A8"/>
    <mergeCell ref="B7:D7"/>
    <mergeCell ref="E7:G7"/>
    <mergeCell ref="H7:H8"/>
    <mergeCell ref="I7:I8"/>
    <mergeCell ref="J7:M8"/>
    <mergeCell ref="J10:M10"/>
    <mergeCell ref="J16:M16"/>
    <mergeCell ref="J35:M36"/>
    <mergeCell ref="G53:M53"/>
    <mergeCell ref="G49:M49"/>
    <mergeCell ref="G51:M51"/>
    <mergeCell ref="G52:M52"/>
    <mergeCell ref="G50:M50"/>
    <mergeCell ref="J37:M37"/>
    <mergeCell ref="J17:M17"/>
    <mergeCell ref="G25:M25"/>
    <mergeCell ref="G31:M31"/>
    <mergeCell ref="J38:M38"/>
    <mergeCell ref="J39:M39"/>
    <mergeCell ref="H35:H36"/>
    <mergeCell ref="A34:I34"/>
    <mergeCell ref="G26:M26"/>
    <mergeCell ref="G27:M27"/>
    <mergeCell ref="G28:M28"/>
    <mergeCell ref="D35:D36"/>
    <mergeCell ref="A48:I48"/>
    <mergeCell ref="J40:M40"/>
    <mergeCell ref="G21:M21"/>
    <mergeCell ref="G22:M22"/>
    <mergeCell ref="G23:M23"/>
    <mergeCell ref="G24:M24"/>
    <mergeCell ref="E35:G35"/>
    <mergeCell ref="I35:I36"/>
    <mergeCell ref="G29:M29"/>
    <mergeCell ref="G30:M30"/>
  </mergeCells>
  <printOptions horizontalCentered="1"/>
  <pageMargins left="0.4" right="0.24" top="0.34" bottom="0.42" header="0.17" footer="0.18"/>
  <pageSetup horizontalDpi="300" verticalDpi="300" orientation="landscape" paperSize="9" r:id="rId1"/>
  <headerFooter alignWithMargins="0">
    <oddFooter>&amp;LПрекиди у транспорту нафте по годинама и типу прекида&amp;RСтрана &amp;P од &amp;N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Culum</dc:creator>
  <cp:keywords/>
  <dc:description/>
  <cp:lastModifiedBy>AERS nafta</cp:lastModifiedBy>
  <cp:lastPrinted>2024-01-17T10:01:05Z</cp:lastPrinted>
  <dcterms:created xsi:type="dcterms:W3CDTF">2006-08-25T07:22:55Z</dcterms:created>
  <dcterms:modified xsi:type="dcterms:W3CDTF">2024-01-17T12:45:36Z</dcterms:modified>
  <cp:category/>
  <cp:version/>
  <cp:contentType/>
  <cp:contentStatus/>
</cp:coreProperties>
</file>